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-120" yWindow="-120" windowWidth="24240" windowHeight="13740"/>
  </bookViews>
  <sheets>
    <sheet name="2025-2027 год" sheetId="2" r:id="rId1"/>
  </sheets>
  <definedNames>
    <definedName name="_xlnm._FilterDatabase" localSheetId="0" hidden="1">'2025-2027 год'!$A$14:$R$113</definedName>
    <definedName name="_xlnm.Print_Titles" localSheetId="0">'2025-2027 год'!$12:$13</definedName>
    <definedName name="_xlnm.Print_Area" localSheetId="0">'2025-2027 год'!$A$1:$K$113</definedName>
  </definedNames>
  <calcPr calcId="124519"/>
  <customWorkbookViews>
    <customWorkbookView name="Администратор - Личное представление" guid="{C0DCEFD6-4378-4196-8A52-BBAE8937CBA3}" mergeInterval="0" personalView="1" maximized="1" windowWidth="1916" windowHeight="855" activeSheetId="1"/>
    <customWorkbookView name="Пользователь Windows - Личное представление" guid="{F3ABF51E-B68E-4763-8EBC-1FA0D44206FB}" mergeInterval="0" personalView="1" maximized="1" xWindow="1" yWindow="1" windowWidth="1916" windowHeight="822" activeSheetId="1" showComments="commIndAndComment"/>
    <customWorkbookView name="Усова - Личное представление" guid="{62BA1D30-83D4-405C-B38E-4A6036DCDF7D}" mergeInterval="0" personalView="1" maximized="1" windowWidth="1276" windowHeight="765" activeSheetId="2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2"/>
    <customWorkbookView name="Бюджетный отдел - Личное представление" guid="{599A55F8-3816-4A95-B2A0-7EE8B30830DF}" mergeInterval="0" personalView="1" maximized="1" windowWidth="1128" windowHeight="598" activeSheetId="2"/>
    <customWorkbookView name="chegesova - Личное представление" guid="{E73FB2C8-8889-4BC1-B42C-BB4285892FAC}" mergeInterval="0" personalView="1" maximized="1" windowWidth="1020" windowHeight="605" activeSheetId="2"/>
    <customWorkbookView name="SP2 - Личное представление" guid="{B3397BCA-1277-4868-806F-2E68EFD73FCF}" mergeInterval="0" personalView="1" maximized="1" windowWidth="1276" windowHeight="825" activeSheetId="2"/>
    <customWorkbookView name="lisakova - Личное представление" guid="{949DCF8A-4B6C-48DC-A0AF-1508759F4E2C}" mergeInterval="0" personalView="1" maximized="1" windowWidth="1276" windowHeight="861" activeSheetId="2"/>
    <customWorkbookView name="MASTER - Личное представление" guid="{A79CDC70-8466-49CB-8C49-C52C08F5C2C3}" mergeInterval="0" personalView="1" maximized="1" windowWidth="1020" windowHeight="569" activeSheetId="2"/>
    <customWorkbookView name="Наталья - Личное представление" guid="{2547B61A-57D8-45C6-87E4-2B595BD241A2}" mergeInterval="0" personalView="1" maximized="1" windowWidth="1276" windowHeight="858" activeSheetId="2"/>
    <customWorkbookView name="user - Личное представление" guid="{9AE4E90B-95AD-4E92-80AE-724EF4B3642C}" mergeInterval="0" personalView="1" maximized="1" windowWidth="1266" windowHeight="732" activeSheetId="2"/>
    <customWorkbookView name="й1 - Личное представление" guid="{265E4B74-F87F-4C11-8F36-BD3184BC15DF}" mergeInterval="0" personalView="1" maximized="1" xWindow="1" yWindow="1" windowWidth="1020" windowHeight="546" activeSheetId="2"/>
    <customWorkbookView name="Бухгалтер - Личное представление" guid="{5EEE88D2-BB4F-4FAE-96ED-0D424D95C500}" mergeInterval="0" personalView="1" maximized="1" windowWidth="1596" windowHeight="654" activeSheetId="1"/>
    <customWorkbookView name="Zinovkina - Личное представление" guid="{4CB2AD8A-1395-4EEB-B6E5-ACA1429CF0DB}" mergeInterval="0" personalView="1" maximized="1" xWindow="1" yWindow="1" windowWidth="1916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4" i="2"/>
  <c r="H38"/>
  <c r="H37" s="1"/>
  <c r="H36" s="1"/>
  <c r="J37"/>
  <c r="J36" s="1"/>
  <c r="K37"/>
  <c r="K36" s="1"/>
  <c r="G37"/>
  <c r="G36" s="1"/>
  <c r="H79"/>
  <c r="H78" s="1"/>
  <c r="J79"/>
  <c r="K79"/>
  <c r="G79"/>
  <c r="I80"/>
  <c r="I79" s="1"/>
  <c r="I78" s="1"/>
  <c r="H112"/>
  <c r="H110"/>
  <c r="H109" s="1"/>
  <c r="H108" s="1"/>
  <c r="H107" s="1"/>
  <c r="H106" s="1"/>
  <c r="H105" s="1"/>
  <c r="I110"/>
  <c r="I109" s="1"/>
  <c r="I108" s="1"/>
  <c r="I107" s="1"/>
  <c r="I106" s="1"/>
  <c r="I105" s="1"/>
  <c r="J110"/>
  <c r="H103"/>
  <c r="H102" s="1"/>
  <c r="H101" s="1"/>
  <c r="H99"/>
  <c r="H98" s="1"/>
  <c r="H97" s="1"/>
  <c r="H95"/>
  <c r="H94" s="1"/>
  <c r="H93" s="1"/>
  <c r="H88"/>
  <c r="H87" s="1"/>
  <c r="H86" s="1"/>
  <c r="H85" s="1"/>
  <c r="H84" s="1"/>
  <c r="H83" s="1"/>
  <c r="H81"/>
  <c r="H73"/>
  <c r="H72" s="1"/>
  <c r="H71" s="1"/>
  <c r="H70" s="1"/>
  <c r="H67"/>
  <c r="H66" s="1"/>
  <c r="H63"/>
  <c r="H62" s="1"/>
  <c r="H58"/>
  <c r="H57" s="1"/>
  <c r="H54"/>
  <c r="H53" s="1"/>
  <c r="H50"/>
  <c r="H49" s="1"/>
  <c r="H45"/>
  <c r="H44" s="1"/>
  <c r="H41"/>
  <c r="H40" s="1"/>
  <c r="H34"/>
  <c r="H33" s="1"/>
  <c r="H26"/>
  <c r="H25" s="1"/>
  <c r="H24" s="1"/>
  <c r="I23"/>
  <c r="I27"/>
  <c r="I28"/>
  <c r="I29"/>
  <c r="I26" s="1"/>
  <c r="I25" s="1"/>
  <c r="I24" s="1"/>
  <c r="I35"/>
  <c r="I34" s="1"/>
  <c r="I33" s="1"/>
  <c r="I42"/>
  <c r="I43"/>
  <c r="I46"/>
  <c r="I47"/>
  <c r="I59"/>
  <c r="I60"/>
  <c r="I61"/>
  <c r="I64"/>
  <c r="I63" s="1"/>
  <c r="I62" s="1"/>
  <c r="I65"/>
  <c r="I68"/>
  <c r="I69"/>
  <c r="I74"/>
  <c r="I73" s="1"/>
  <c r="I72" s="1"/>
  <c r="I71" s="1"/>
  <c r="I70" s="1"/>
  <c r="I82"/>
  <c r="I81" s="1"/>
  <c r="I89"/>
  <c r="I88" s="1"/>
  <c r="I87" s="1"/>
  <c r="I86" s="1"/>
  <c r="I85" s="1"/>
  <c r="I84" s="1"/>
  <c r="I83" s="1"/>
  <c r="I96"/>
  <c r="I95" s="1"/>
  <c r="I94" s="1"/>
  <c r="I93" s="1"/>
  <c r="I100"/>
  <c r="I99" s="1"/>
  <c r="I98" s="1"/>
  <c r="I97" s="1"/>
  <c r="I104"/>
  <c r="I103" s="1"/>
  <c r="I102" s="1"/>
  <c r="I101" s="1"/>
  <c r="I111"/>
  <c r="I113"/>
  <c r="I112" s="1"/>
  <c r="I22"/>
  <c r="H21"/>
  <c r="H20" s="1"/>
  <c r="H19" s="1"/>
  <c r="J21"/>
  <c r="K21"/>
  <c r="G21"/>
  <c r="I67" l="1"/>
  <c r="I66" s="1"/>
  <c r="I45"/>
  <c r="I44" s="1"/>
  <c r="I58"/>
  <c r="I57" s="1"/>
  <c r="I41"/>
  <c r="I40" s="1"/>
  <c r="H32"/>
  <c r="I38"/>
  <c r="I37" s="1"/>
  <c r="I36" s="1"/>
  <c r="I32" s="1"/>
  <c r="H75"/>
  <c r="I77"/>
  <c r="I76" s="1"/>
  <c r="I75" s="1"/>
  <c r="H77"/>
  <c r="H76" s="1"/>
  <c r="H92"/>
  <c r="H91" s="1"/>
  <c r="H90" s="1"/>
  <c r="I92"/>
  <c r="I91" s="1"/>
  <c r="I90" s="1"/>
  <c r="I56"/>
  <c r="H56"/>
  <c r="H48"/>
  <c r="H39"/>
  <c r="I39"/>
  <c r="H18"/>
  <c r="H17" s="1"/>
  <c r="I21"/>
  <c r="I20" s="1"/>
  <c r="I19" s="1"/>
  <c r="I18" s="1"/>
  <c r="I17" s="1"/>
  <c r="G55"/>
  <c r="I55" s="1"/>
  <c r="I54" s="1"/>
  <c r="I53" s="1"/>
  <c r="G52"/>
  <c r="I52" s="1"/>
  <c r="G51"/>
  <c r="I51" s="1"/>
  <c r="I50" l="1"/>
  <c r="I49" s="1"/>
  <c r="I48" s="1"/>
  <c r="I31" s="1"/>
  <c r="I30" s="1"/>
  <c r="I16" s="1"/>
  <c r="I15" s="1"/>
  <c r="I14" s="1"/>
  <c r="H31"/>
  <c r="H30" s="1"/>
  <c r="H16" s="1"/>
  <c r="H15" s="1"/>
  <c r="K45"/>
  <c r="J45"/>
  <c r="J44" s="1"/>
  <c r="G45"/>
  <c r="K54" l="1"/>
  <c r="K53" s="1"/>
  <c r="J54"/>
  <c r="J53" s="1"/>
  <c r="K112"/>
  <c r="J112"/>
  <c r="G112"/>
  <c r="K110"/>
  <c r="K109" s="1"/>
  <c r="K108" s="1"/>
  <c r="J109"/>
  <c r="J108" s="1"/>
  <c r="K103"/>
  <c r="K102" s="1"/>
  <c r="K101" s="1"/>
  <c r="J103"/>
  <c r="J102" s="1"/>
  <c r="J101" s="1"/>
  <c r="G103"/>
  <c r="G102" s="1"/>
  <c r="G101" s="1"/>
  <c r="K99"/>
  <c r="K98" s="1"/>
  <c r="K97" s="1"/>
  <c r="J99"/>
  <c r="J98" s="1"/>
  <c r="J97" s="1"/>
  <c r="G99"/>
  <c r="G98" s="1"/>
  <c r="G97" s="1"/>
  <c r="K95"/>
  <c r="K94" s="1"/>
  <c r="K93" s="1"/>
  <c r="J95"/>
  <c r="J94" s="1"/>
  <c r="J93" s="1"/>
  <c r="G95"/>
  <c r="G94" s="1"/>
  <c r="G93" s="1"/>
  <c r="K88"/>
  <c r="K87" s="1"/>
  <c r="K86" s="1"/>
  <c r="J88"/>
  <c r="J87" s="1"/>
  <c r="J86" s="1"/>
  <c r="G88"/>
  <c r="G87" s="1"/>
  <c r="G86" s="1"/>
  <c r="K81"/>
  <c r="K78" s="1"/>
  <c r="J81"/>
  <c r="J78" s="1"/>
  <c r="G81"/>
  <c r="G78" s="1"/>
  <c r="K73"/>
  <c r="K72" s="1"/>
  <c r="K71" s="1"/>
  <c r="K70" s="1"/>
  <c r="J73"/>
  <c r="J72" s="1"/>
  <c r="J71" s="1"/>
  <c r="J70" s="1"/>
  <c r="G73"/>
  <c r="G72" s="1"/>
  <c r="G71" s="1"/>
  <c r="G70" s="1"/>
  <c r="K67"/>
  <c r="K66" s="1"/>
  <c r="J67"/>
  <c r="J66" s="1"/>
  <c r="G67"/>
  <c r="G66" s="1"/>
  <c r="K63"/>
  <c r="K62" s="1"/>
  <c r="J63"/>
  <c r="J62" s="1"/>
  <c r="G63"/>
  <c r="G62" s="1"/>
  <c r="K58"/>
  <c r="K57" s="1"/>
  <c r="J58"/>
  <c r="J57" s="1"/>
  <c r="G58"/>
  <c r="G57" s="1"/>
  <c r="K44"/>
  <c r="G44"/>
  <c r="K41"/>
  <c r="K40" s="1"/>
  <c r="J41"/>
  <c r="J40" s="1"/>
  <c r="G41"/>
  <c r="G40" s="1"/>
  <c r="K34"/>
  <c r="K33" s="1"/>
  <c r="K32" s="1"/>
  <c r="J34"/>
  <c r="J33" s="1"/>
  <c r="J32" s="1"/>
  <c r="G34"/>
  <c r="G33" s="1"/>
  <c r="G32" s="1"/>
  <c r="K26"/>
  <c r="K25" s="1"/>
  <c r="K24" s="1"/>
  <c r="J26"/>
  <c r="J25" s="1"/>
  <c r="J24" s="1"/>
  <c r="G26"/>
  <c r="G25" s="1"/>
  <c r="G24" s="1"/>
  <c r="J20"/>
  <c r="J19" s="1"/>
  <c r="K20"/>
  <c r="K19" s="1"/>
  <c r="G20"/>
  <c r="G19" s="1"/>
  <c r="K92" l="1"/>
  <c r="K91" s="1"/>
  <c r="K90" s="1"/>
  <c r="J92"/>
  <c r="J91" s="1"/>
  <c r="J90" s="1"/>
  <c r="G92"/>
  <c r="G91" s="1"/>
  <c r="G90" s="1"/>
  <c r="G54"/>
  <c r="G53" s="1"/>
  <c r="J77"/>
  <c r="J76" s="1"/>
  <c r="G85"/>
  <c r="G84" s="1"/>
  <c r="G83" s="1"/>
  <c r="K85"/>
  <c r="K84" s="1"/>
  <c r="K83" s="1"/>
  <c r="K107"/>
  <c r="K106" s="1"/>
  <c r="K105" s="1"/>
  <c r="G77"/>
  <c r="G76" s="1"/>
  <c r="K77"/>
  <c r="K76" s="1"/>
  <c r="J85"/>
  <c r="J84" s="1"/>
  <c r="J83" s="1"/>
  <c r="J107"/>
  <c r="J106" s="1"/>
  <c r="J105" s="1"/>
  <c r="G50"/>
  <c r="G49" s="1"/>
  <c r="J50"/>
  <c r="J49" s="1"/>
  <c r="J48" s="1"/>
  <c r="G110"/>
  <c r="G109" s="1"/>
  <c r="G108" s="1"/>
  <c r="G56"/>
  <c r="K56"/>
  <c r="K18"/>
  <c r="K17" s="1"/>
  <c r="G39"/>
  <c r="K39"/>
  <c r="J56"/>
  <c r="K50"/>
  <c r="K49" s="1"/>
  <c r="K48" s="1"/>
  <c r="J39"/>
  <c r="G18"/>
  <c r="G17" s="1"/>
  <c r="J18"/>
  <c r="J17" s="1"/>
  <c r="G48" l="1"/>
  <c r="G31" s="1"/>
  <c r="G30" s="1"/>
  <c r="J31"/>
  <c r="J30" s="1"/>
  <c r="K31"/>
  <c r="K30" s="1"/>
  <c r="G107"/>
  <c r="G106" s="1"/>
  <c r="G105" s="1"/>
  <c r="K75"/>
  <c r="J75"/>
  <c r="G75"/>
  <c r="J16" l="1"/>
  <c r="K16"/>
  <c r="G16"/>
  <c r="J15" l="1"/>
  <c r="J14" s="1"/>
  <c r="K15"/>
  <c r="K14" s="1"/>
  <c r="G15"/>
  <c r="G14" s="1"/>
</calcChain>
</file>

<file path=xl/sharedStrings.xml><?xml version="1.0" encoding="utf-8"?>
<sst xmlns="http://schemas.openxmlformats.org/spreadsheetml/2006/main" count="569" uniqueCount="106">
  <si>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</si>
  <si>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</si>
  <si>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</si>
  <si>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</si>
  <si>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</si>
  <si>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</si>
  <si>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</si>
  <si>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</si>
  <si>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</si>
  <si>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</si>
  <si>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04</t>
  </si>
  <si>
    <t>05</t>
  </si>
  <si>
    <t>02</t>
  </si>
  <si>
    <t>В С Е ГО</t>
  </si>
  <si>
    <t>Благоустройство</t>
  </si>
  <si>
    <t>10</t>
  </si>
  <si>
    <t>00</t>
  </si>
  <si>
    <t>Пенсионное обеспечение</t>
  </si>
  <si>
    <t>Другие общегосударственные вопросы</t>
  </si>
  <si>
    <t>13</t>
  </si>
  <si>
    <t>244</t>
  </si>
  <si>
    <t>312</t>
  </si>
  <si>
    <t>СУММА (тыс.рублей)</t>
  </si>
  <si>
    <t>Непрограммные направления деятельности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</si>
  <si>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</si>
  <si>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</si>
  <si>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</si>
  <si>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</si>
  <si>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</si>
  <si>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</si>
  <si>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ЖИЛИЩНО-КОММУНАЛЬНОЕ ХОЗЯЙСТВО</t>
  </si>
  <si>
    <t>СОЦИАЛЬНАЯ ПОЛИТИКА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</si>
  <si>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</si>
  <si>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</si>
  <si>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</si>
  <si>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</si>
  <si>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</si>
  <si>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</si>
  <si>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</si>
  <si>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</si>
  <si>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</si>
  <si>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121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</si>
  <si>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</si>
  <si>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</si>
  <si>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122</t>
  </si>
  <si>
    <t>Иные выплаты персоналу государственных (муниципальных) органов, за исключением фонда оплаты труда</t>
  </si>
  <si>
    <t>Иные закупки товаров, работ и услуг для обеспечения государственных (муниципальных) нужд</t>
  </si>
  <si>
    <t>Функционирование высшего должностного лица субъекта Российской Федерации и муниципального образования</t>
  </si>
  <si>
    <t>Администрация  сельского поселения "Приуральское"</t>
  </si>
  <si>
    <t>ОБЩЕГОСУДАРСТВЕННЫЕ ВОПРОСЫ</t>
  </si>
  <si>
    <t>935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</si>
  <si>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</si>
  <si>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</si>
  <si>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Межбюджетные трансферты
</t>
  </si>
  <si>
    <t>500</t>
  </si>
  <si>
    <t xml:space="preserve">Иные межбюджетные трансферты
</t>
  </si>
  <si>
    <t>540</t>
  </si>
  <si>
    <t>99 0 00 00000</t>
  </si>
  <si>
    <t>99 0 00 02010</t>
  </si>
  <si>
    <t>99 0 00 51180</t>
  </si>
  <si>
    <t>99 0 00 73150</t>
  </si>
  <si>
    <t>99 0 00 99990</t>
  </si>
  <si>
    <t>99 0 00 03010</t>
  </si>
  <si>
    <t>851</t>
  </si>
  <si>
    <t>Уплата налога на имущество организаций и земельного налога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</si>
  <si>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</si>
  <si>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</si>
  <si>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Фонд оплаты труда государственных (муниципальных) органов</t>
  </si>
  <si>
    <t xml:space="preserve">Прочая закупка товаров, работ и услуг </t>
  </si>
  <si>
    <t>852</t>
  </si>
  <si>
    <t>99 0 00 91050</t>
  </si>
  <si>
    <t>Закупка товаров, работ и услуг для обеспечения государственных (муниципальных) нужд</t>
  </si>
  <si>
    <t>Прочая закупка товаров, работ и услуг</t>
  </si>
  <si>
    <t>99 0 00 91040</t>
  </si>
  <si>
    <t>Закупка энергетических ресурсов</t>
  </si>
  <si>
    <t>247</t>
  </si>
  <si>
    <t>Закупка товаров, работ и услуг для обеспечения  государственных (муниципальных) нужд</t>
  </si>
  <si>
    <t>Уплата прочих налогов,  сборов</t>
  </si>
  <si>
    <t>Закупка товаров, работ и услуг для  обеспечения государственных (муниципальных) нужд</t>
  </si>
  <si>
    <t>Осуществление государственных полномочий Республики Коми, предусмотренных пунктом 6 статьи 1, статьями 2,2(1)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</si>
  <si>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99 0 00 91060</t>
  </si>
  <si>
    <t>Иные межбюджетные трансферты, предоставляемые на реализацию мероприятий по решению вопросов местного значения поселений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</si>
  <si>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</si>
  <si>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</si>
  <si>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Субсидии поселениям из бюджета муниципального образования муниципального района «Печора» на оплату энергетических ресурсов уличного освещения</t>
  </si>
  <si>
    <t xml:space="preserve">Руководство и управление в сфере установленных функций органов местного самоуправления </t>
  </si>
  <si>
    <t>99 0 00 02040</t>
  </si>
  <si>
    <t>853</t>
  </si>
  <si>
    <t>Уплата иных платежей</t>
  </si>
  <si>
    <t>Приложение 3</t>
  </si>
  <si>
    <t xml:space="preserve">к решению Совета сельского поселения "Приуральское" </t>
  </si>
  <si>
    <t>Субсидии поселениям из бюджета муниципального образования муниципального района «Печора» на содержание улично-дорожной сети в границах поселений</t>
  </si>
  <si>
    <t xml:space="preserve">Осуществление первичного воинского учета органами местного самоуправления поселений, муниципальных и городских округов
</t>
  </si>
  <si>
    <t>2025 год</t>
  </si>
  <si>
    <t>2026 год</t>
  </si>
  <si>
    <t>Осуществление переданных органами местного самоуправления части отдельных полномочий по решению вопросов местного значения по составлению проекта бюджета поселения,  осуществлению контроля за его исполнением, составлению отчета об исполнении бюджета поселения</t>
  </si>
  <si>
    <t>Условно  утвержденные расходы</t>
  </si>
  <si>
    <t>Ведомственная структура расходов бюджета  муниципального образования городского поселения "Приуральское" на 2025 год  и плановый период 2026 и 2027 годов</t>
  </si>
  <si>
    <t>2027 год</t>
  </si>
  <si>
    <t>от 24 декабря 2024 года № 5-22/52</t>
  </si>
  <si>
    <t>Изменения</t>
  </si>
  <si>
    <t>831</t>
  </si>
  <si>
    <t>830</t>
  </si>
  <si>
    <t>Исполнение судебных актов Российской Федерации и мировых соглашений по возмещению причиненного вреда</t>
  </si>
  <si>
    <t>Исполнение судебных актов</t>
  </si>
  <si>
    <t>от 20 февраля 2025 года № 5-23/53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</si>
</sst>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"/>
  </numFmts>
  <fonts count="12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DBEEF3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165" fontId="4" fillId="0" borderId="1" xfId="0" applyNumberFormat="1" applyFont="1" applyBorder="1" applyAlignment="1">
      <alignment horizontal="right" vertical="center"/>
    </xf>
    <xf numFmtId="165" fontId="4" fillId="5" borderId="1" xfId="0" applyNumberFormat="1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0" fontId="2" fillId="0" borderId="0" xfId="0" applyFont="1"/>
    <xf numFmtId="49" fontId="4" fillId="5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/>
    </xf>
    <xf numFmtId="0" fontId="5" fillId="3" borderId="1" xfId="0" applyNumberFormat="1" applyFont="1" applyFill="1" applyBorder="1" applyAlignment="1" applyProtection="1">
      <alignment horizontal="left" vertical="top" wrapText="1"/>
    </xf>
    <xf numFmtId="165" fontId="5" fillId="3" borderId="1" xfId="0" applyNumberFormat="1" applyFont="1" applyFill="1" applyBorder="1" applyAlignment="1">
      <alignment horizontal="right" vertical="center"/>
    </xf>
    <xf numFmtId="49" fontId="6" fillId="6" borderId="1" xfId="0" applyNumberFormat="1" applyFont="1" applyFill="1" applyBorder="1" applyAlignment="1">
      <alignment horizontal="justify" vertical="top" wrapText="1"/>
    </xf>
    <xf numFmtId="49" fontId="5" fillId="6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top" wrapText="1"/>
    </xf>
    <xf numFmtId="165" fontId="5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justify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justify" vertical="top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6" fillId="6" borderId="1" xfId="0" applyNumberFormat="1" applyFont="1" applyFill="1" applyBorder="1" applyAlignment="1">
      <alignment horizontal="justify" vertical="top" wrapText="1"/>
    </xf>
    <xf numFmtId="0" fontId="5" fillId="3" borderId="1" xfId="0" applyNumberFormat="1" applyFont="1" applyFill="1" applyBorder="1" applyAlignment="1" applyProtection="1">
      <alignment horizontal="center" vertical="center" wrapText="1"/>
    </xf>
    <xf numFmtId="0" fontId="5" fillId="6" borderId="1" xfId="0" applyNumberFormat="1" applyFont="1" applyFill="1" applyBorder="1" applyAlignment="1" applyProtection="1">
      <alignment horizontal="left" vertical="top" wrapText="1"/>
    </xf>
    <xf numFmtId="0" fontId="5" fillId="6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justify" vertical="top" wrapText="1"/>
    </xf>
    <xf numFmtId="0" fontId="6" fillId="3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9" fontId="5" fillId="6" borderId="1" xfId="0" applyNumberFormat="1" applyFont="1" applyFill="1" applyBorder="1" applyAlignment="1" applyProtection="1">
      <alignment horizontal="center" vertical="center" wrapText="1"/>
    </xf>
    <xf numFmtId="165" fontId="5" fillId="6" borderId="1" xfId="0" applyNumberFormat="1" applyFont="1" applyFill="1" applyBorder="1" applyAlignment="1">
      <alignment horizontal="right" vertical="center" wrapText="1"/>
    </xf>
    <xf numFmtId="165" fontId="5" fillId="3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0" fillId="0" borderId="0" xfId="0" applyAlignment="1">
      <alignment horizontal="center"/>
    </xf>
    <xf numFmtId="0" fontId="9" fillId="0" borderId="0" xfId="0" applyFont="1" applyAlignment="1"/>
    <xf numFmtId="0" fontId="5" fillId="0" borderId="0" xfId="0" applyFont="1" applyAlignment="1">
      <alignment horizontal="right" vertical="top"/>
    </xf>
    <xf numFmtId="165" fontId="4" fillId="0" borderId="1" xfId="0" applyNumberFormat="1" applyFont="1" applyFill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49" fontId="5" fillId="6" borderId="1" xfId="0" applyNumberFormat="1" applyFont="1" applyFill="1" applyBorder="1" applyAlignment="1">
      <alignment horizontal="left" vertical="top" wrapText="1"/>
    </xf>
    <xf numFmtId="49" fontId="5" fillId="7" borderId="1" xfId="0" applyNumberFormat="1" applyFont="1" applyFill="1" applyBorder="1" applyAlignment="1">
      <alignment horizontal="center" vertical="center" wrapText="1"/>
    </xf>
    <xf numFmtId="165" fontId="5" fillId="7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65" fontId="5" fillId="6" borderId="1" xfId="0" applyNumberFormat="1" applyFont="1" applyFill="1" applyBorder="1" applyAlignment="1">
      <alignment horizontal="right"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0" fontId="7" fillId="6" borderId="1" xfId="0" applyNumberFormat="1" applyFont="1" applyFill="1" applyBorder="1" applyAlignment="1">
      <alignment horizontal="justify" vertical="top" wrapText="1"/>
    </xf>
    <xf numFmtId="0" fontId="8" fillId="3" borderId="1" xfId="0" applyNumberFormat="1" applyFont="1" applyFill="1" applyBorder="1" applyAlignment="1">
      <alignment horizontal="justify" vertical="top" wrapText="1"/>
    </xf>
    <xf numFmtId="0" fontId="8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justify" vertical="top" wrapText="1"/>
    </xf>
    <xf numFmtId="4" fontId="0" fillId="0" borderId="0" xfId="0" applyNumberFormat="1" applyAlignment="1">
      <alignment horizontal="center"/>
    </xf>
    <xf numFmtId="0" fontId="5" fillId="0" borderId="0" xfId="0" applyFont="1" applyAlignment="1">
      <alignment horizontal="right" wrapText="1"/>
    </xf>
    <xf numFmtId="0" fontId="11" fillId="0" borderId="0" xfId="0" applyFont="1"/>
    <xf numFmtId="0" fontId="5" fillId="8" borderId="1" xfId="0" applyFont="1" applyFill="1" applyBorder="1" applyAlignment="1">
      <alignment horizontal="justify" vertical="top" wrapText="1"/>
    </xf>
    <xf numFmtId="49" fontId="5" fillId="8" borderId="1" xfId="0" applyNumberFormat="1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center" vertical="center"/>
    </xf>
    <xf numFmtId="165" fontId="5" fillId="8" borderId="1" xfId="0" applyNumberFormat="1" applyFont="1" applyFill="1" applyBorder="1" applyAlignment="1">
      <alignment horizontal="right" vertical="center"/>
    </xf>
    <xf numFmtId="49" fontId="6" fillId="3" borderId="3" xfId="0" applyNumberFormat="1" applyFont="1" applyFill="1" applyBorder="1" applyAlignment="1">
      <alignment horizontal="center" vertical="center" wrapText="1"/>
    </xf>
    <xf numFmtId="49" fontId="6" fillId="6" borderId="3" xfId="0" applyNumberFormat="1" applyFont="1" applyFill="1" applyBorder="1" applyAlignment="1">
      <alignment horizontal="center" vertical="center" wrapText="1"/>
    </xf>
    <xf numFmtId="49" fontId="6" fillId="6" borderId="6" xfId="0" applyNumberFormat="1" applyFont="1" applyFill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165" fontId="10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13"/>
  <sheetViews>
    <sheetView tabSelected="1" view="pageBreakPreview" zoomScaleSheetLayoutView="100" workbookViewId="0">
      <selection activeCell="C8" sqref="C8:G8"/>
    </sheetView>
  </sheetViews>
  <sheetFormatPr defaultRowHeight="12.75"/>
  <cols>
    <col min="1" max="1" width="49" customWidth="1"/>
    <col min="5" max="5" width="16.42578125" customWidth="1"/>
    <col min="7" max="7" width="11.42578125" customWidth="1"/>
    <col min="8" max="8" width="12.85546875" customWidth="1"/>
    <col min="9" max="11" width="11.42578125" customWidth="1"/>
    <col min="12" max="12" width="14.7109375" customWidth="1"/>
    <col min="13" max="13" width="14.5703125" customWidth="1"/>
    <col min="14" max="14" width="11.7109375" bestFit="1" customWidth="1"/>
    <col min="15" max="15" width="11.85546875" customWidth="1"/>
  </cols>
  <sheetData>
    <row r="1" spans="1:14" ht="15.75">
      <c r="C1" s="81"/>
      <c r="D1" s="81"/>
      <c r="E1" s="81"/>
      <c r="F1" s="81"/>
      <c r="G1" s="89" t="s">
        <v>89</v>
      </c>
      <c r="H1" s="89"/>
      <c r="I1" s="89"/>
      <c r="J1" s="89"/>
      <c r="K1" s="89"/>
    </row>
    <row r="2" spans="1:14" ht="15.75">
      <c r="C2" s="89" t="s">
        <v>90</v>
      </c>
      <c r="D2" s="89"/>
      <c r="E2" s="89"/>
      <c r="F2" s="89"/>
      <c r="G2" s="89"/>
      <c r="H2" s="89"/>
      <c r="I2" s="89"/>
      <c r="J2" s="89"/>
      <c r="K2" s="89"/>
    </row>
    <row r="3" spans="1:14" ht="15.75">
      <c r="C3" s="81"/>
      <c r="D3" s="81"/>
      <c r="E3" s="89" t="s">
        <v>105</v>
      </c>
      <c r="F3" s="89"/>
      <c r="G3" s="89"/>
      <c r="H3" s="89"/>
      <c r="I3" s="89"/>
      <c r="J3" s="89"/>
      <c r="K3" s="89"/>
    </row>
    <row r="5" spans="1:14" ht="15.75" customHeight="1">
      <c r="A5" s="58"/>
      <c r="B5" s="58"/>
      <c r="C5" s="59"/>
      <c r="D5" s="57"/>
      <c r="E5" s="57"/>
      <c r="F5" s="57"/>
      <c r="G5" s="90" t="s">
        <v>89</v>
      </c>
      <c r="H5" s="90"/>
      <c r="I5" s="90"/>
      <c r="J5" s="90"/>
      <c r="K5" s="90"/>
    </row>
    <row r="6" spans="1:14" ht="15.75" customHeight="1">
      <c r="A6" s="58"/>
      <c r="B6" s="58"/>
      <c r="C6" s="90" t="s">
        <v>90</v>
      </c>
      <c r="D6" s="90"/>
      <c r="E6" s="90"/>
      <c r="F6" s="90"/>
      <c r="G6" s="90"/>
      <c r="H6" s="90"/>
      <c r="I6" s="90"/>
      <c r="J6" s="90"/>
      <c r="K6" s="90"/>
    </row>
    <row r="7" spans="1:14" ht="15.75" customHeight="1">
      <c r="A7" s="58"/>
      <c r="B7" s="58"/>
      <c r="C7" s="61"/>
      <c r="D7" s="62"/>
      <c r="E7" s="90" t="s">
        <v>99</v>
      </c>
      <c r="F7" s="90"/>
      <c r="G7" s="90"/>
      <c r="H7" s="90"/>
      <c r="I7" s="90"/>
      <c r="J7" s="90"/>
      <c r="K7" s="90"/>
    </row>
    <row r="8" spans="1:14" ht="15">
      <c r="A8" s="58"/>
      <c r="B8" s="58"/>
      <c r="C8" s="92"/>
      <c r="D8" s="92"/>
      <c r="E8" s="92"/>
      <c r="F8" s="92"/>
      <c r="G8" s="92"/>
      <c r="H8" s="80"/>
      <c r="I8" s="80"/>
      <c r="J8" s="56"/>
    </row>
    <row r="9" spans="1:14">
      <c r="A9" s="58"/>
      <c r="B9" s="58"/>
      <c r="C9" s="60"/>
      <c r="D9" s="60"/>
      <c r="E9" s="60"/>
      <c r="F9" s="60"/>
      <c r="G9" s="60"/>
      <c r="H9" s="60"/>
      <c r="I9" s="60"/>
      <c r="J9" s="56"/>
    </row>
    <row r="10" spans="1:14" ht="40.5" customHeight="1">
      <c r="A10" s="91" t="s">
        <v>97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</row>
    <row r="11" spans="1:14">
      <c r="A11" s="4"/>
      <c r="B11" s="4"/>
      <c r="C11" s="4"/>
      <c r="D11" s="4"/>
      <c r="E11" s="4"/>
      <c r="F11" s="4"/>
    </row>
    <row r="12" spans="1:14" ht="14.25" customHeight="1">
      <c r="A12" s="93" t="s">
        <v>0</v>
      </c>
      <c r="B12" s="93" t="s">
        <v>1</v>
      </c>
      <c r="C12" s="94" t="s">
        <v>2</v>
      </c>
      <c r="D12" s="95"/>
      <c r="E12" s="93" t="s">
        <v>5</v>
      </c>
      <c r="F12" s="93" t="s">
        <v>6</v>
      </c>
      <c r="G12" s="98" t="s">
        <v>93</v>
      </c>
      <c r="H12" s="100" t="s">
        <v>100</v>
      </c>
      <c r="I12" s="96" t="s">
        <v>22</v>
      </c>
      <c r="J12" s="97"/>
      <c r="K12" s="97"/>
    </row>
    <row r="13" spans="1:14" ht="27" customHeight="1">
      <c r="A13" s="93"/>
      <c r="B13" s="93"/>
      <c r="C13" s="69" t="s">
        <v>3</v>
      </c>
      <c r="D13" s="69" t="s">
        <v>4</v>
      </c>
      <c r="E13" s="93"/>
      <c r="F13" s="93"/>
      <c r="G13" s="99"/>
      <c r="H13" s="101"/>
      <c r="I13" s="72" t="s">
        <v>93</v>
      </c>
      <c r="J13" s="71" t="s">
        <v>94</v>
      </c>
      <c r="K13" s="71" t="s">
        <v>98</v>
      </c>
    </row>
    <row r="14" spans="1:14" ht="14.25">
      <c r="A14" s="69" t="s">
        <v>13</v>
      </c>
      <c r="B14" s="69"/>
      <c r="C14" s="69"/>
      <c r="D14" s="69"/>
      <c r="E14" s="69"/>
      <c r="F14" s="69"/>
      <c r="G14" s="1">
        <f t="shared" ref="G14:K14" si="0">G15</f>
        <v>8180.6000000000013</v>
      </c>
      <c r="H14" s="1">
        <f t="shared" si="0"/>
        <v>19.299999999999997</v>
      </c>
      <c r="I14" s="1">
        <f t="shared" si="0"/>
        <v>8199.9000000000015</v>
      </c>
      <c r="J14" s="1">
        <f t="shared" si="0"/>
        <v>7303.2</v>
      </c>
      <c r="K14" s="1">
        <f t="shared" si="0"/>
        <v>7342.1</v>
      </c>
    </row>
    <row r="15" spans="1:14" ht="28.5">
      <c r="A15" s="5" t="s">
        <v>48</v>
      </c>
      <c r="B15" s="9" t="s">
        <v>50</v>
      </c>
      <c r="C15" s="9" t="s">
        <v>7</v>
      </c>
      <c r="D15" s="9" t="s">
        <v>7</v>
      </c>
      <c r="E15" s="9" t="s">
        <v>7</v>
      </c>
      <c r="F15" s="9" t="s">
        <v>7</v>
      </c>
      <c r="G15" s="2">
        <f>G16+G90+G105+G83+G112</f>
        <v>8180.6000000000013</v>
      </c>
      <c r="H15" s="2">
        <f>H16+H90+H105+H83+H112</f>
        <v>19.299999999999997</v>
      </c>
      <c r="I15" s="2">
        <f>I16+I90+I105+I83+I112</f>
        <v>8199.9000000000015</v>
      </c>
      <c r="J15" s="2">
        <f>J16+J90+J105+J83+J112</f>
        <v>7303.2</v>
      </c>
      <c r="K15" s="2">
        <f>K16+K90+K105+K83+K112</f>
        <v>7342.1</v>
      </c>
      <c r="L15" s="60"/>
      <c r="M15" s="60"/>
      <c r="N15" s="60"/>
    </row>
    <row r="16" spans="1:14" ht="14.25">
      <c r="A16" s="10" t="s">
        <v>49</v>
      </c>
      <c r="B16" s="11" t="s">
        <v>50</v>
      </c>
      <c r="C16" s="11" t="s">
        <v>8</v>
      </c>
      <c r="D16" s="11" t="s">
        <v>16</v>
      </c>
      <c r="E16" s="11" t="s">
        <v>7</v>
      </c>
      <c r="F16" s="11" t="s">
        <v>7</v>
      </c>
      <c r="G16" s="3">
        <f>G17+G30+G70+G75</f>
        <v>6068.7000000000007</v>
      </c>
      <c r="H16" s="3">
        <f>H17+H30+H70+H75</f>
        <v>19.299999999999997</v>
      </c>
      <c r="I16" s="3">
        <f>I17+I30+I70+I75</f>
        <v>6088.0000000000009</v>
      </c>
      <c r="J16" s="3">
        <f>J17+J30+J70+J75</f>
        <v>5973.5</v>
      </c>
      <c r="K16" s="3">
        <f>K17+K30+K70+K75</f>
        <v>5975.2000000000007</v>
      </c>
      <c r="L16" s="79"/>
      <c r="M16" s="79"/>
      <c r="N16" s="79"/>
    </row>
    <row r="17" spans="1:18" ht="45">
      <c r="A17" s="12" t="s">
        <v>47</v>
      </c>
      <c r="B17" s="13" t="s">
        <v>50</v>
      </c>
      <c r="C17" s="13" t="s">
        <v>8</v>
      </c>
      <c r="D17" s="13" t="s">
        <v>12</v>
      </c>
      <c r="E17" s="13"/>
      <c r="F17" s="13"/>
      <c r="G17" s="14">
        <f>G18</f>
        <v>1014.8</v>
      </c>
      <c r="H17" s="14">
        <f t="shared" ref="H17:I17" si="1">H18</f>
        <v>0</v>
      </c>
      <c r="I17" s="14">
        <f t="shared" si="1"/>
        <v>1014.8</v>
      </c>
      <c r="J17" s="14">
        <f t="shared" ref="J17:K17" si="2">J18</f>
        <v>1003.9000000000001</v>
      </c>
      <c r="K17" s="14">
        <f t="shared" si="2"/>
        <v>1003.9000000000001</v>
      </c>
    </row>
    <row r="18" spans="1:18" ht="15">
      <c r="A18" s="15" t="s">
        <v>23</v>
      </c>
      <c r="B18" s="6" t="s">
        <v>50</v>
      </c>
      <c r="C18" s="16">
        <v>1</v>
      </c>
      <c r="D18" s="16">
        <v>2</v>
      </c>
      <c r="E18" s="17" t="s">
        <v>57</v>
      </c>
      <c r="F18" s="6" t="s">
        <v>7</v>
      </c>
      <c r="G18" s="18">
        <f>G19+G24</f>
        <v>1014.8</v>
      </c>
      <c r="H18" s="18">
        <f t="shared" ref="H18:I18" si="3">H19+H24</f>
        <v>0</v>
      </c>
      <c r="I18" s="18">
        <f t="shared" si="3"/>
        <v>1014.8</v>
      </c>
      <c r="J18" s="18">
        <f>J19+J24</f>
        <v>1003.9000000000001</v>
      </c>
      <c r="K18" s="18">
        <f>K19+K24</f>
        <v>1003.9000000000001</v>
      </c>
    </row>
    <row r="19" spans="1:18" ht="15">
      <c r="A19" s="19" t="s">
        <v>42</v>
      </c>
      <c r="B19" s="8" t="s">
        <v>50</v>
      </c>
      <c r="C19" s="8" t="s">
        <v>8</v>
      </c>
      <c r="D19" s="8" t="s">
        <v>12</v>
      </c>
      <c r="E19" s="17" t="s">
        <v>58</v>
      </c>
      <c r="F19" s="8" t="s">
        <v>7</v>
      </c>
      <c r="G19" s="20">
        <f>G20</f>
        <v>774.59999999999991</v>
      </c>
      <c r="H19" s="20">
        <f t="shared" ref="H19:I19" si="4">H20</f>
        <v>0</v>
      </c>
      <c r="I19" s="20">
        <f t="shared" si="4"/>
        <v>774.59999999999991</v>
      </c>
      <c r="J19" s="20">
        <f t="shared" ref="J19:K20" si="5">J20</f>
        <v>764.2</v>
      </c>
      <c r="K19" s="20">
        <f t="shared" si="5"/>
        <v>757.90000000000009</v>
      </c>
    </row>
    <row r="20" spans="1:18" ht="75">
      <c r="A20" s="19" t="s">
        <v>37</v>
      </c>
      <c r="B20" s="8" t="s">
        <v>50</v>
      </c>
      <c r="C20" s="8" t="s">
        <v>8</v>
      </c>
      <c r="D20" s="8" t="s">
        <v>12</v>
      </c>
      <c r="E20" s="17" t="s">
        <v>58</v>
      </c>
      <c r="F20" s="8" t="s">
        <v>38</v>
      </c>
      <c r="G20" s="20">
        <f t="shared" ref="G20:I20" si="6">G21</f>
        <v>774.59999999999991</v>
      </c>
      <c r="H20" s="20">
        <f t="shared" si="6"/>
        <v>0</v>
      </c>
      <c r="I20" s="20">
        <f t="shared" si="6"/>
        <v>774.59999999999991</v>
      </c>
      <c r="J20" s="20">
        <f t="shared" si="5"/>
        <v>764.2</v>
      </c>
      <c r="K20" s="20">
        <f t="shared" si="5"/>
        <v>757.90000000000009</v>
      </c>
    </row>
    <row r="21" spans="1:18" ht="30">
      <c r="A21" s="19" t="s">
        <v>39</v>
      </c>
      <c r="B21" s="8" t="s">
        <v>50</v>
      </c>
      <c r="C21" s="8" t="s">
        <v>8</v>
      </c>
      <c r="D21" s="8" t="s">
        <v>12</v>
      </c>
      <c r="E21" s="17" t="s">
        <v>58</v>
      </c>
      <c r="F21" s="8" t="s">
        <v>40</v>
      </c>
      <c r="G21" s="20">
        <f>G22+G23</f>
        <v>774.59999999999991</v>
      </c>
      <c r="H21" s="20">
        <f t="shared" ref="H21:I21" si="7">H22+H23</f>
        <v>0</v>
      </c>
      <c r="I21" s="20">
        <f t="shared" si="7"/>
        <v>774.59999999999991</v>
      </c>
      <c r="J21" s="20">
        <f t="shared" ref="J21:K21" si="8">J22+J23</f>
        <v>764.2</v>
      </c>
      <c r="K21" s="20">
        <f t="shared" si="8"/>
        <v>757.90000000000009</v>
      </c>
    </row>
    <row r="22" spans="1:18" ht="30">
      <c r="A22" s="21" t="s">
        <v>67</v>
      </c>
      <c r="B22" s="22" t="s">
        <v>50</v>
      </c>
      <c r="C22" s="23" t="s">
        <v>8</v>
      </c>
      <c r="D22" s="23" t="s">
        <v>12</v>
      </c>
      <c r="E22" s="22" t="s">
        <v>58</v>
      </c>
      <c r="F22" s="22" t="s">
        <v>41</v>
      </c>
      <c r="G22" s="53">
        <v>594.9</v>
      </c>
      <c r="H22" s="53"/>
      <c r="I22" s="53">
        <f>G22+H22</f>
        <v>594.9</v>
      </c>
      <c r="J22" s="53">
        <v>586.9</v>
      </c>
      <c r="K22" s="70">
        <v>582.1</v>
      </c>
    </row>
    <row r="23" spans="1:18" ht="60">
      <c r="A23" s="21" t="s">
        <v>65</v>
      </c>
      <c r="B23" s="22" t="s">
        <v>50</v>
      </c>
      <c r="C23" s="23" t="s">
        <v>8</v>
      </c>
      <c r="D23" s="23" t="s">
        <v>12</v>
      </c>
      <c r="E23" s="22" t="s">
        <v>58</v>
      </c>
      <c r="F23" s="22" t="s">
        <v>66</v>
      </c>
      <c r="G23" s="53">
        <v>179.7</v>
      </c>
      <c r="H23" s="53"/>
      <c r="I23" s="53">
        <f t="shared" ref="I23:I89" si="9">G23+H23</f>
        <v>179.7</v>
      </c>
      <c r="J23" s="53">
        <v>177.3</v>
      </c>
      <c r="K23" s="70">
        <v>175.8</v>
      </c>
    </row>
    <row r="24" spans="1:18" ht="45">
      <c r="A24" s="64" t="s">
        <v>81</v>
      </c>
      <c r="B24" s="7" t="s">
        <v>50</v>
      </c>
      <c r="C24" s="8" t="s">
        <v>8</v>
      </c>
      <c r="D24" s="8" t="s">
        <v>12</v>
      </c>
      <c r="E24" s="7" t="s">
        <v>80</v>
      </c>
      <c r="F24" s="7"/>
      <c r="G24" s="54">
        <f>G25</f>
        <v>240.20000000000002</v>
      </c>
      <c r="H24" s="54">
        <f t="shared" ref="H24:I25" si="10">H25</f>
        <v>0</v>
      </c>
      <c r="I24" s="54">
        <f t="shared" si="10"/>
        <v>240.20000000000002</v>
      </c>
      <c r="J24" s="54">
        <f t="shared" ref="J24:K25" si="11">J25</f>
        <v>239.70000000000002</v>
      </c>
      <c r="K24" s="54">
        <f t="shared" si="11"/>
        <v>245.99999999999997</v>
      </c>
      <c r="P24" s="73"/>
      <c r="Q24" s="73"/>
      <c r="R24" s="73"/>
    </row>
    <row r="25" spans="1:18" ht="75">
      <c r="A25" s="19" t="s">
        <v>37</v>
      </c>
      <c r="B25" s="7" t="s">
        <v>50</v>
      </c>
      <c r="C25" s="8" t="s">
        <v>8</v>
      </c>
      <c r="D25" s="8" t="s">
        <v>12</v>
      </c>
      <c r="E25" s="7" t="s">
        <v>80</v>
      </c>
      <c r="F25" s="7" t="s">
        <v>38</v>
      </c>
      <c r="G25" s="54">
        <f>G26</f>
        <v>240.20000000000002</v>
      </c>
      <c r="H25" s="54">
        <f t="shared" si="10"/>
        <v>0</v>
      </c>
      <c r="I25" s="54">
        <f t="shared" si="10"/>
        <v>240.20000000000002</v>
      </c>
      <c r="J25" s="54">
        <f t="shared" si="11"/>
        <v>239.70000000000002</v>
      </c>
      <c r="K25" s="54">
        <f t="shared" si="11"/>
        <v>245.99999999999997</v>
      </c>
      <c r="P25" s="73"/>
      <c r="Q25" s="73"/>
      <c r="R25" s="73"/>
    </row>
    <row r="26" spans="1:18" ht="30">
      <c r="A26" s="19" t="s">
        <v>39</v>
      </c>
      <c r="B26" s="7" t="s">
        <v>50</v>
      </c>
      <c r="C26" s="8" t="s">
        <v>8</v>
      </c>
      <c r="D26" s="8" t="s">
        <v>12</v>
      </c>
      <c r="E26" s="7" t="s">
        <v>80</v>
      </c>
      <c r="F26" s="7" t="s">
        <v>40</v>
      </c>
      <c r="G26" s="54">
        <f>G27+G29+G28</f>
        <v>240.20000000000002</v>
      </c>
      <c r="H26" s="54">
        <f t="shared" ref="H26:I26" si="12">H27+H29+H28</f>
        <v>0</v>
      </c>
      <c r="I26" s="54">
        <f t="shared" si="12"/>
        <v>240.20000000000002</v>
      </c>
      <c r="J26" s="54">
        <f t="shared" ref="J26:K26" si="13">J27+J29+J28</f>
        <v>239.70000000000002</v>
      </c>
      <c r="K26" s="54">
        <f t="shared" si="13"/>
        <v>245.99999999999997</v>
      </c>
      <c r="P26" s="73"/>
      <c r="Q26" s="73"/>
      <c r="R26" s="73"/>
    </row>
    <row r="27" spans="1:18" ht="30">
      <c r="A27" s="21" t="s">
        <v>67</v>
      </c>
      <c r="B27" s="22" t="s">
        <v>50</v>
      </c>
      <c r="C27" s="23" t="s">
        <v>8</v>
      </c>
      <c r="D27" s="23" t="s">
        <v>12</v>
      </c>
      <c r="E27" s="22" t="s">
        <v>80</v>
      </c>
      <c r="F27" s="22" t="s">
        <v>41</v>
      </c>
      <c r="G27" s="53">
        <v>160.30000000000001</v>
      </c>
      <c r="H27" s="53"/>
      <c r="I27" s="53">
        <f t="shared" si="9"/>
        <v>160.30000000000001</v>
      </c>
      <c r="J27" s="53">
        <v>168.3</v>
      </c>
      <c r="K27" s="70">
        <v>173.1</v>
      </c>
      <c r="P27" s="73"/>
      <c r="Q27" s="73"/>
      <c r="R27" s="73"/>
    </row>
    <row r="28" spans="1:18" ht="45">
      <c r="A28" s="21" t="s">
        <v>45</v>
      </c>
      <c r="B28" s="22" t="s">
        <v>50</v>
      </c>
      <c r="C28" s="23" t="s">
        <v>8</v>
      </c>
      <c r="D28" s="23" t="s">
        <v>12</v>
      </c>
      <c r="E28" s="22" t="s">
        <v>80</v>
      </c>
      <c r="F28" s="22" t="s">
        <v>44</v>
      </c>
      <c r="G28" s="53">
        <v>31.5</v>
      </c>
      <c r="H28" s="53"/>
      <c r="I28" s="53">
        <f t="shared" si="9"/>
        <v>31.5</v>
      </c>
      <c r="J28" s="53">
        <v>20.6</v>
      </c>
      <c r="K28" s="70">
        <v>20.6</v>
      </c>
      <c r="P28" s="73"/>
      <c r="Q28" s="73"/>
      <c r="R28" s="73"/>
    </row>
    <row r="29" spans="1:18" ht="60">
      <c r="A29" s="21" t="s">
        <v>65</v>
      </c>
      <c r="B29" s="22" t="s">
        <v>50</v>
      </c>
      <c r="C29" s="23" t="s">
        <v>8</v>
      </c>
      <c r="D29" s="23" t="s">
        <v>12</v>
      </c>
      <c r="E29" s="22" t="s">
        <v>80</v>
      </c>
      <c r="F29" s="22" t="s">
        <v>66</v>
      </c>
      <c r="G29" s="53">
        <v>48.4</v>
      </c>
      <c r="H29" s="53"/>
      <c r="I29" s="53">
        <f t="shared" si="9"/>
        <v>48.4</v>
      </c>
      <c r="J29" s="53">
        <v>50.8</v>
      </c>
      <c r="K29" s="70">
        <v>52.3</v>
      </c>
    </row>
    <row r="30" spans="1:18" ht="60">
      <c r="A30" s="19" t="s">
        <v>43</v>
      </c>
      <c r="B30" s="8" t="s">
        <v>50</v>
      </c>
      <c r="C30" s="8" t="s">
        <v>8</v>
      </c>
      <c r="D30" s="8" t="s">
        <v>10</v>
      </c>
      <c r="E30" s="17" t="s">
        <v>7</v>
      </c>
      <c r="F30" s="8" t="s">
        <v>7</v>
      </c>
      <c r="G30" s="20">
        <f>G31</f>
        <v>5041.8</v>
      </c>
      <c r="H30" s="20">
        <f t="shared" ref="H30:I30" si="14">H31</f>
        <v>-41</v>
      </c>
      <c r="I30" s="20">
        <f t="shared" si="14"/>
        <v>5000.8</v>
      </c>
      <c r="J30" s="20">
        <f t="shared" ref="J30" si="15">J31</f>
        <v>4964.5999999999995</v>
      </c>
      <c r="K30" s="20">
        <f>K31</f>
        <v>4966.3</v>
      </c>
    </row>
    <row r="31" spans="1:18" ht="15">
      <c r="A31" s="19" t="s">
        <v>23</v>
      </c>
      <c r="B31" s="7" t="s">
        <v>50</v>
      </c>
      <c r="C31" s="8" t="s">
        <v>8</v>
      </c>
      <c r="D31" s="8" t="s">
        <v>10</v>
      </c>
      <c r="E31" s="17" t="s">
        <v>57</v>
      </c>
      <c r="F31" s="8" t="s">
        <v>7</v>
      </c>
      <c r="G31" s="20">
        <f>G39+G48+G56+G32</f>
        <v>5041.8</v>
      </c>
      <c r="H31" s="20">
        <f t="shared" ref="H31:I31" si="16">H39+H48+H56+H32</f>
        <v>-41</v>
      </c>
      <c r="I31" s="20">
        <f t="shared" si="16"/>
        <v>5000.8</v>
      </c>
      <c r="J31" s="20">
        <f t="shared" ref="J31:K31" si="17">J39+J48+J56+J32</f>
        <v>4964.5999999999995</v>
      </c>
      <c r="K31" s="20">
        <f t="shared" si="17"/>
        <v>4966.3</v>
      </c>
    </row>
    <row r="32" spans="1:18" ht="30">
      <c r="A32" s="19" t="s">
        <v>85</v>
      </c>
      <c r="B32" s="7" t="s">
        <v>50</v>
      </c>
      <c r="C32" s="8" t="s">
        <v>8</v>
      </c>
      <c r="D32" s="8" t="s">
        <v>10</v>
      </c>
      <c r="E32" s="17" t="s">
        <v>86</v>
      </c>
      <c r="F32" s="8"/>
      <c r="G32" s="20">
        <f>G33+G36</f>
        <v>0</v>
      </c>
      <c r="H32" s="20">
        <f t="shared" ref="H32:K32" si="18">H33+H36</f>
        <v>19.3</v>
      </c>
      <c r="I32" s="20">
        <f t="shared" si="18"/>
        <v>19.3</v>
      </c>
      <c r="J32" s="20">
        <f t="shared" si="18"/>
        <v>10</v>
      </c>
      <c r="K32" s="20">
        <f t="shared" si="18"/>
        <v>10</v>
      </c>
    </row>
    <row r="33" spans="1:11" ht="75">
      <c r="A33" s="19" t="s">
        <v>37</v>
      </c>
      <c r="B33" s="7" t="s">
        <v>50</v>
      </c>
      <c r="C33" s="8" t="s">
        <v>8</v>
      </c>
      <c r="D33" s="8" t="s">
        <v>10</v>
      </c>
      <c r="E33" s="17" t="s">
        <v>86</v>
      </c>
      <c r="F33" s="8" t="s">
        <v>38</v>
      </c>
      <c r="G33" s="20">
        <f>G34</f>
        <v>0</v>
      </c>
      <c r="H33" s="20">
        <f t="shared" ref="H33:I34" si="19">H34</f>
        <v>0</v>
      </c>
      <c r="I33" s="20">
        <f t="shared" si="19"/>
        <v>0</v>
      </c>
      <c r="J33" s="20">
        <f t="shared" ref="J33:K34" si="20">J34</f>
        <v>10</v>
      </c>
      <c r="K33" s="20">
        <f t="shared" si="20"/>
        <v>10</v>
      </c>
    </row>
    <row r="34" spans="1:11" ht="30">
      <c r="A34" s="19" t="s">
        <v>39</v>
      </c>
      <c r="B34" s="7" t="s">
        <v>50</v>
      </c>
      <c r="C34" s="8" t="s">
        <v>8</v>
      </c>
      <c r="D34" s="8" t="s">
        <v>10</v>
      </c>
      <c r="E34" s="17" t="s">
        <v>86</v>
      </c>
      <c r="F34" s="8" t="s">
        <v>40</v>
      </c>
      <c r="G34" s="20">
        <f>G35</f>
        <v>0</v>
      </c>
      <c r="H34" s="20">
        <f t="shared" si="19"/>
        <v>0</v>
      </c>
      <c r="I34" s="20">
        <f t="shared" si="19"/>
        <v>0</v>
      </c>
      <c r="J34" s="20">
        <f t="shared" si="20"/>
        <v>10</v>
      </c>
      <c r="K34" s="20">
        <f t="shared" si="20"/>
        <v>10</v>
      </c>
    </row>
    <row r="35" spans="1:11" ht="45">
      <c r="A35" s="88" t="s">
        <v>45</v>
      </c>
      <c r="B35" s="24" t="s">
        <v>50</v>
      </c>
      <c r="C35" s="23" t="s">
        <v>8</v>
      </c>
      <c r="D35" s="23" t="s">
        <v>10</v>
      </c>
      <c r="E35" s="22" t="s">
        <v>86</v>
      </c>
      <c r="F35" s="67" t="s">
        <v>44</v>
      </c>
      <c r="G35" s="68">
        <v>0</v>
      </c>
      <c r="H35" s="68"/>
      <c r="I35" s="53">
        <f t="shared" si="9"/>
        <v>0</v>
      </c>
      <c r="J35" s="68">
        <v>10</v>
      </c>
      <c r="K35" s="68">
        <v>10</v>
      </c>
    </row>
    <row r="36" spans="1:11" ht="30">
      <c r="A36" s="15" t="s">
        <v>71</v>
      </c>
      <c r="B36" s="86" t="s">
        <v>50</v>
      </c>
      <c r="C36" s="8" t="s">
        <v>8</v>
      </c>
      <c r="D36" s="8" t="s">
        <v>10</v>
      </c>
      <c r="E36" s="17" t="s">
        <v>86</v>
      </c>
      <c r="F36" s="7" t="s">
        <v>24</v>
      </c>
      <c r="G36" s="20">
        <f>G37</f>
        <v>0</v>
      </c>
      <c r="H36" s="20">
        <f t="shared" ref="H36:K36" si="21">H37</f>
        <v>19.3</v>
      </c>
      <c r="I36" s="20">
        <f t="shared" si="21"/>
        <v>19.3</v>
      </c>
      <c r="J36" s="20">
        <f t="shared" si="21"/>
        <v>0</v>
      </c>
      <c r="K36" s="20">
        <f t="shared" si="21"/>
        <v>0</v>
      </c>
    </row>
    <row r="37" spans="1:11" ht="45">
      <c r="A37" s="15" t="s">
        <v>46</v>
      </c>
      <c r="B37" s="86" t="s">
        <v>50</v>
      </c>
      <c r="C37" s="8" t="s">
        <v>8</v>
      </c>
      <c r="D37" s="8" t="s">
        <v>10</v>
      </c>
      <c r="E37" s="17" t="s">
        <v>86</v>
      </c>
      <c r="F37" s="7" t="s">
        <v>25</v>
      </c>
      <c r="G37" s="20">
        <f>G38</f>
        <v>0</v>
      </c>
      <c r="H37" s="20">
        <f t="shared" ref="H37:K37" si="22">H38</f>
        <v>19.3</v>
      </c>
      <c r="I37" s="20">
        <f t="shared" si="22"/>
        <v>19.3</v>
      </c>
      <c r="J37" s="20">
        <f t="shared" si="22"/>
        <v>0</v>
      </c>
      <c r="K37" s="20">
        <f t="shared" si="22"/>
        <v>0</v>
      </c>
    </row>
    <row r="38" spans="1:11" ht="15">
      <c r="A38" s="21" t="s">
        <v>68</v>
      </c>
      <c r="B38" s="87" t="s">
        <v>50</v>
      </c>
      <c r="C38" s="23" t="s">
        <v>8</v>
      </c>
      <c r="D38" s="23" t="s">
        <v>10</v>
      </c>
      <c r="E38" s="22" t="s">
        <v>86</v>
      </c>
      <c r="F38" s="67" t="s">
        <v>20</v>
      </c>
      <c r="G38" s="68">
        <v>0</v>
      </c>
      <c r="H38" s="68">
        <f>19.2+0.1</f>
        <v>19.3</v>
      </c>
      <c r="I38" s="53">
        <f>G38+H38</f>
        <v>19.3</v>
      </c>
      <c r="J38" s="68">
        <v>0</v>
      </c>
      <c r="K38" s="68">
        <v>0</v>
      </c>
    </row>
    <row r="39" spans="1:11" ht="48.75" customHeight="1">
      <c r="A39" s="65" t="s">
        <v>92</v>
      </c>
      <c r="B39" s="8" t="s">
        <v>50</v>
      </c>
      <c r="C39" s="32" t="s">
        <v>8</v>
      </c>
      <c r="D39" s="32" t="s">
        <v>10</v>
      </c>
      <c r="E39" s="17" t="s">
        <v>59</v>
      </c>
      <c r="F39" s="17"/>
      <c r="G39" s="26">
        <f>G40+G44</f>
        <v>408.4</v>
      </c>
      <c r="H39" s="26">
        <f t="shared" ref="H39:I39" si="23">H40+H44</f>
        <v>0</v>
      </c>
      <c r="I39" s="26">
        <f t="shared" si="23"/>
        <v>408.4</v>
      </c>
      <c r="J39" s="26">
        <f t="shared" ref="J39:K39" si="24">J40+J44</f>
        <v>448.6</v>
      </c>
      <c r="K39" s="26">
        <f t="shared" si="24"/>
        <v>466.1</v>
      </c>
    </row>
    <row r="40" spans="1:11" ht="75">
      <c r="A40" s="15" t="s">
        <v>37</v>
      </c>
      <c r="B40" s="8" t="s">
        <v>50</v>
      </c>
      <c r="C40" s="32" t="s">
        <v>8</v>
      </c>
      <c r="D40" s="32" t="s">
        <v>10</v>
      </c>
      <c r="E40" s="17" t="s">
        <v>59</v>
      </c>
      <c r="F40" s="17" t="s">
        <v>38</v>
      </c>
      <c r="G40" s="26">
        <f t="shared" ref="G40:K40" si="25">G41</f>
        <v>383.9</v>
      </c>
      <c r="H40" s="26">
        <f t="shared" si="25"/>
        <v>0</v>
      </c>
      <c r="I40" s="26">
        <f t="shared" si="25"/>
        <v>383.9</v>
      </c>
      <c r="J40" s="26">
        <f t="shared" si="25"/>
        <v>424.1</v>
      </c>
      <c r="K40" s="26">
        <f t="shared" si="25"/>
        <v>441.6</v>
      </c>
    </row>
    <row r="41" spans="1:11" ht="30">
      <c r="A41" s="15" t="s">
        <v>39</v>
      </c>
      <c r="B41" s="7" t="s">
        <v>50</v>
      </c>
      <c r="C41" s="32" t="s">
        <v>8</v>
      </c>
      <c r="D41" s="32" t="s">
        <v>10</v>
      </c>
      <c r="E41" s="17" t="s">
        <v>59</v>
      </c>
      <c r="F41" s="17" t="s">
        <v>40</v>
      </c>
      <c r="G41" s="26">
        <f t="shared" ref="G41:K41" si="26">G42+G43</f>
        <v>383.9</v>
      </c>
      <c r="H41" s="26">
        <f t="shared" si="26"/>
        <v>0</v>
      </c>
      <c r="I41" s="26">
        <f t="shared" si="26"/>
        <v>383.9</v>
      </c>
      <c r="J41" s="26">
        <f t="shared" si="26"/>
        <v>424.1</v>
      </c>
      <c r="K41" s="26">
        <f t="shared" si="26"/>
        <v>441.6</v>
      </c>
    </row>
    <row r="42" spans="1:11" ht="30">
      <c r="A42" s="21" t="s">
        <v>67</v>
      </c>
      <c r="B42" s="22" t="s">
        <v>50</v>
      </c>
      <c r="C42" s="23" t="s">
        <v>8</v>
      </c>
      <c r="D42" s="23" t="s">
        <v>10</v>
      </c>
      <c r="E42" s="22" t="s">
        <v>59</v>
      </c>
      <c r="F42" s="22" t="s">
        <v>41</v>
      </c>
      <c r="G42" s="53">
        <v>294.89999999999998</v>
      </c>
      <c r="H42" s="53"/>
      <c r="I42" s="53">
        <f t="shared" si="9"/>
        <v>294.89999999999998</v>
      </c>
      <c r="J42" s="53">
        <v>325.7</v>
      </c>
      <c r="K42" s="70">
        <v>339.2</v>
      </c>
    </row>
    <row r="43" spans="1:11" ht="60">
      <c r="A43" s="21" t="s">
        <v>65</v>
      </c>
      <c r="B43" s="22" t="s">
        <v>50</v>
      </c>
      <c r="C43" s="23" t="s">
        <v>8</v>
      </c>
      <c r="D43" s="23" t="s">
        <v>10</v>
      </c>
      <c r="E43" s="22" t="s">
        <v>59</v>
      </c>
      <c r="F43" s="22" t="s">
        <v>66</v>
      </c>
      <c r="G43" s="53">
        <v>89</v>
      </c>
      <c r="H43" s="53"/>
      <c r="I43" s="53">
        <f t="shared" si="9"/>
        <v>89</v>
      </c>
      <c r="J43" s="53">
        <v>98.4</v>
      </c>
      <c r="K43" s="70">
        <v>102.4</v>
      </c>
    </row>
    <row r="44" spans="1:11" ht="30">
      <c r="A44" s="15" t="s">
        <v>71</v>
      </c>
      <c r="B44" s="7" t="s">
        <v>50</v>
      </c>
      <c r="C44" s="8" t="s">
        <v>8</v>
      </c>
      <c r="D44" s="8" t="s">
        <v>10</v>
      </c>
      <c r="E44" s="17" t="s">
        <v>59</v>
      </c>
      <c r="F44" s="7" t="s">
        <v>24</v>
      </c>
      <c r="G44" s="54">
        <f t="shared" ref="G44:K44" si="27">G45</f>
        <v>24.5</v>
      </c>
      <c r="H44" s="54">
        <f t="shared" si="27"/>
        <v>0</v>
      </c>
      <c r="I44" s="54">
        <f t="shared" si="27"/>
        <v>24.5</v>
      </c>
      <c r="J44" s="54">
        <f t="shared" si="27"/>
        <v>24.5</v>
      </c>
      <c r="K44" s="54">
        <f t="shared" si="27"/>
        <v>24.5</v>
      </c>
    </row>
    <row r="45" spans="1:11" ht="31.5" customHeight="1">
      <c r="A45" s="15" t="s">
        <v>46</v>
      </c>
      <c r="B45" s="7" t="s">
        <v>50</v>
      </c>
      <c r="C45" s="8" t="s">
        <v>8</v>
      </c>
      <c r="D45" s="8" t="s">
        <v>10</v>
      </c>
      <c r="E45" s="17" t="s">
        <v>59</v>
      </c>
      <c r="F45" s="7" t="s">
        <v>25</v>
      </c>
      <c r="G45" s="54">
        <f>SUM(G46:G47)</f>
        <v>24.5</v>
      </c>
      <c r="H45" s="54">
        <f t="shared" ref="H45:I45" si="28">SUM(H46:H47)</f>
        <v>0</v>
      </c>
      <c r="I45" s="54">
        <f t="shared" si="28"/>
        <v>24.5</v>
      </c>
      <c r="J45" s="54">
        <f>SUM(J46:J47)</f>
        <v>24.5</v>
      </c>
      <c r="K45" s="54">
        <f>SUM(K46:K47)</f>
        <v>24.5</v>
      </c>
    </row>
    <row r="46" spans="1:11" ht="15" hidden="1">
      <c r="A46" s="21" t="s">
        <v>68</v>
      </c>
      <c r="B46" s="22" t="s">
        <v>50</v>
      </c>
      <c r="C46" s="23" t="s">
        <v>8</v>
      </c>
      <c r="D46" s="23" t="s">
        <v>10</v>
      </c>
      <c r="E46" s="22" t="s">
        <v>59</v>
      </c>
      <c r="F46" s="22" t="s">
        <v>20</v>
      </c>
      <c r="G46" s="53"/>
      <c r="H46" s="53"/>
      <c r="I46" s="53">
        <f t="shared" si="9"/>
        <v>0</v>
      </c>
      <c r="J46" s="53"/>
      <c r="K46" s="70"/>
    </row>
    <row r="47" spans="1:11" ht="15">
      <c r="A47" s="40" t="s">
        <v>74</v>
      </c>
      <c r="B47" s="22" t="s">
        <v>50</v>
      </c>
      <c r="C47" s="23" t="s">
        <v>8</v>
      </c>
      <c r="D47" s="23" t="s">
        <v>10</v>
      </c>
      <c r="E47" s="22" t="s">
        <v>59</v>
      </c>
      <c r="F47" s="22" t="s">
        <v>75</v>
      </c>
      <c r="G47" s="53">
        <v>24.5</v>
      </c>
      <c r="H47" s="53"/>
      <c r="I47" s="53">
        <f t="shared" si="9"/>
        <v>24.5</v>
      </c>
      <c r="J47" s="53">
        <v>24.5</v>
      </c>
      <c r="K47" s="70">
        <v>24.5</v>
      </c>
    </row>
    <row r="48" spans="1:11" ht="95.25" customHeight="1">
      <c r="A48" s="77" t="s">
        <v>79</v>
      </c>
      <c r="B48" s="7" t="s">
        <v>50</v>
      </c>
      <c r="C48" s="8" t="s">
        <v>8</v>
      </c>
      <c r="D48" s="8" t="s">
        <v>10</v>
      </c>
      <c r="E48" s="17" t="s">
        <v>60</v>
      </c>
      <c r="F48" s="7"/>
      <c r="G48" s="54">
        <f t="shared" ref="G48:J48" si="29">G49+G53</f>
        <v>32.4</v>
      </c>
      <c r="H48" s="54">
        <f t="shared" si="29"/>
        <v>0</v>
      </c>
      <c r="I48" s="54">
        <f t="shared" si="29"/>
        <v>32.4</v>
      </c>
      <c r="J48" s="54">
        <f t="shared" si="29"/>
        <v>32.4</v>
      </c>
      <c r="K48" s="54">
        <f>K49+K53</f>
        <v>32.4</v>
      </c>
    </row>
    <row r="49" spans="1:11" ht="75">
      <c r="A49" s="15" t="s">
        <v>37</v>
      </c>
      <c r="B49" s="8" t="s">
        <v>50</v>
      </c>
      <c r="C49" s="29" t="s">
        <v>8</v>
      </c>
      <c r="D49" s="29" t="s">
        <v>10</v>
      </c>
      <c r="E49" s="17" t="s">
        <v>60</v>
      </c>
      <c r="F49" s="17" t="s">
        <v>38</v>
      </c>
      <c r="G49" s="26">
        <f t="shared" ref="G49:K49" si="30">G50</f>
        <v>26.4</v>
      </c>
      <c r="H49" s="26">
        <f t="shared" si="30"/>
        <v>0</v>
      </c>
      <c r="I49" s="26">
        <f t="shared" si="30"/>
        <v>26.4</v>
      </c>
      <c r="J49" s="26">
        <f t="shared" si="30"/>
        <v>26.4</v>
      </c>
      <c r="K49" s="26">
        <f t="shared" si="30"/>
        <v>26.4</v>
      </c>
    </row>
    <row r="50" spans="1:11" ht="30">
      <c r="A50" s="15" t="s">
        <v>39</v>
      </c>
      <c r="B50" s="8" t="s">
        <v>50</v>
      </c>
      <c r="C50" s="29" t="s">
        <v>8</v>
      </c>
      <c r="D50" s="29" t="s">
        <v>10</v>
      </c>
      <c r="E50" s="17" t="s">
        <v>60</v>
      </c>
      <c r="F50" s="17" t="s">
        <v>40</v>
      </c>
      <c r="G50" s="26">
        <f t="shared" ref="G50:K50" si="31">G51+G52</f>
        <v>26.4</v>
      </c>
      <c r="H50" s="26">
        <f t="shared" si="31"/>
        <v>0</v>
      </c>
      <c r="I50" s="26">
        <f t="shared" si="31"/>
        <v>26.4</v>
      </c>
      <c r="J50" s="26">
        <f t="shared" si="31"/>
        <v>26.4</v>
      </c>
      <c r="K50" s="26">
        <f t="shared" si="31"/>
        <v>26.4</v>
      </c>
    </row>
    <row r="51" spans="1:11" ht="30">
      <c r="A51" s="21" t="s">
        <v>67</v>
      </c>
      <c r="B51" s="22" t="s">
        <v>50</v>
      </c>
      <c r="C51" s="23" t="s">
        <v>8</v>
      </c>
      <c r="D51" s="23" t="s">
        <v>10</v>
      </c>
      <c r="E51" s="22" t="s">
        <v>60</v>
      </c>
      <c r="F51" s="22" t="s">
        <v>41</v>
      </c>
      <c r="G51" s="53">
        <f>1+19.3</f>
        <v>20.3</v>
      </c>
      <c r="H51" s="53"/>
      <c r="I51" s="53">
        <f t="shared" si="9"/>
        <v>20.3</v>
      </c>
      <c r="J51" s="53">
        <v>20.3</v>
      </c>
      <c r="K51" s="53">
        <v>20.3</v>
      </c>
    </row>
    <row r="52" spans="1:11" ht="60">
      <c r="A52" s="21" t="s">
        <v>65</v>
      </c>
      <c r="B52" s="22" t="s">
        <v>50</v>
      </c>
      <c r="C52" s="23" t="s">
        <v>8</v>
      </c>
      <c r="D52" s="23" t="s">
        <v>10</v>
      </c>
      <c r="E52" s="22" t="s">
        <v>60</v>
      </c>
      <c r="F52" s="22" t="s">
        <v>66</v>
      </c>
      <c r="G52" s="53">
        <f>0.3+5.8</f>
        <v>6.1</v>
      </c>
      <c r="H52" s="53"/>
      <c r="I52" s="53">
        <f t="shared" si="9"/>
        <v>6.1</v>
      </c>
      <c r="J52" s="53">
        <v>6.1</v>
      </c>
      <c r="K52" s="53">
        <v>6.1</v>
      </c>
    </row>
    <row r="53" spans="1:11" ht="30">
      <c r="A53" s="15" t="s">
        <v>71</v>
      </c>
      <c r="B53" s="7" t="s">
        <v>50</v>
      </c>
      <c r="C53" s="13" t="s">
        <v>8</v>
      </c>
      <c r="D53" s="13" t="s">
        <v>10</v>
      </c>
      <c r="E53" s="17" t="s">
        <v>60</v>
      </c>
      <c r="F53" s="17" t="s">
        <v>24</v>
      </c>
      <c r="G53" s="26">
        <f t="shared" ref="G53:K54" si="32">G54</f>
        <v>6</v>
      </c>
      <c r="H53" s="26">
        <f t="shared" si="32"/>
        <v>0</v>
      </c>
      <c r="I53" s="26">
        <f t="shared" si="32"/>
        <v>6</v>
      </c>
      <c r="J53" s="26">
        <f t="shared" si="32"/>
        <v>6</v>
      </c>
      <c r="K53" s="26">
        <f t="shared" si="32"/>
        <v>6</v>
      </c>
    </row>
    <row r="54" spans="1:11" ht="36" customHeight="1">
      <c r="A54" s="15" t="s">
        <v>46</v>
      </c>
      <c r="B54" s="6" t="s">
        <v>50</v>
      </c>
      <c r="C54" s="13" t="s">
        <v>8</v>
      </c>
      <c r="D54" s="13" t="s">
        <v>10</v>
      </c>
      <c r="E54" s="17" t="s">
        <v>60</v>
      </c>
      <c r="F54" s="17" t="s">
        <v>25</v>
      </c>
      <c r="G54" s="26">
        <f t="shared" si="32"/>
        <v>6</v>
      </c>
      <c r="H54" s="26">
        <f t="shared" si="32"/>
        <v>0</v>
      </c>
      <c r="I54" s="26">
        <f t="shared" si="32"/>
        <v>6</v>
      </c>
      <c r="J54" s="26">
        <f t="shared" si="32"/>
        <v>6</v>
      </c>
      <c r="K54" s="26">
        <f t="shared" si="32"/>
        <v>6</v>
      </c>
    </row>
    <row r="55" spans="1:11" ht="15">
      <c r="A55" s="21" t="s">
        <v>68</v>
      </c>
      <c r="B55" s="24" t="s">
        <v>50</v>
      </c>
      <c r="C55" s="24" t="s">
        <v>8</v>
      </c>
      <c r="D55" s="24" t="s">
        <v>10</v>
      </c>
      <c r="E55" s="22" t="s">
        <v>60</v>
      </c>
      <c r="F55" s="22" t="s">
        <v>20</v>
      </c>
      <c r="G55" s="53">
        <f>1+5</f>
        <v>6</v>
      </c>
      <c r="H55" s="53"/>
      <c r="I55" s="53">
        <f t="shared" si="9"/>
        <v>6</v>
      </c>
      <c r="J55" s="53">
        <v>6</v>
      </c>
      <c r="K55" s="53">
        <v>6</v>
      </c>
    </row>
    <row r="56" spans="1:11" ht="45">
      <c r="A56" s="30" t="s">
        <v>81</v>
      </c>
      <c r="B56" s="31" t="s">
        <v>50</v>
      </c>
      <c r="C56" s="31" t="s">
        <v>8</v>
      </c>
      <c r="D56" s="31" t="s">
        <v>10</v>
      </c>
      <c r="E56" s="7" t="s">
        <v>80</v>
      </c>
      <c r="F56" s="7"/>
      <c r="G56" s="54">
        <f>G57++G62+G66</f>
        <v>4601</v>
      </c>
      <c r="H56" s="54">
        <f t="shared" ref="H56:I56" si="33">H57++H62+H66</f>
        <v>-60.3</v>
      </c>
      <c r="I56" s="54">
        <f t="shared" si="33"/>
        <v>4540.7</v>
      </c>
      <c r="J56" s="54">
        <f t="shared" ref="J56:K56" si="34">J57++J62+J66</f>
        <v>4473.5999999999995</v>
      </c>
      <c r="K56" s="54">
        <f t="shared" si="34"/>
        <v>4457.8</v>
      </c>
    </row>
    <row r="57" spans="1:11" ht="75">
      <c r="A57" s="15" t="s">
        <v>37</v>
      </c>
      <c r="B57" s="31" t="s">
        <v>50</v>
      </c>
      <c r="C57" s="31" t="s">
        <v>8</v>
      </c>
      <c r="D57" s="31" t="s">
        <v>10</v>
      </c>
      <c r="E57" s="7" t="s">
        <v>80</v>
      </c>
      <c r="F57" s="7" t="s">
        <v>38</v>
      </c>
      <c r="G57" s="54">
        <f>G58</f>
        <v>3829.9</v>
      </c>
      <c r="H57" s="54">
        <f t="shared" ref="H57:I57" si="35">H58</f>
        <v>0</v>
      </c>
      <c r="I57" s="54">
        <f t="shared" si="35"/>
        <v>3829.9</v>
      </c>
      <c r="J57" s="54">
        <f t="shared" ref="J57:K57" si="36">J58</f>
        <v>3819.9</v>
      </c>
      <c r="K57" s="54">
        <f t="shared" si="36"/>
        <v>3805.4</v>
      </c>
    </row>
    <row r="58" spans="1:11" ht="30">
      <c r="A58" s="15" t="s">
        <v>39</v>
      </c>
      <c r="B58" s="31" t="s">
        <v>50</v>
      </c>
      <c r="C58" s="31" t="s">
        <v>8</v>
      </c>
      <c r="D58" s="31" t="s">
        <v>10</v>
      </c>
      <c r="E58" s="7" t="s">
        <v>80</v>
      </c>
      <c r="F58" s="7" t="s">
        <v>40</v>
      </c>
      <c r="G58" s="54">
        <f>G59+G61+G60</f>
        <v>3829.9</v>
      </c>
      <c r="H58" s="54">
        <f t="shared" ref="H58:I58" si="37">H59+H61+H60</f>
        <v>0</v>
      </c>
      <c r="I58" s="54">
        <f t="shared" si="37"/>
        <v>3829.9</v>
      </c>
      <c r="J58" s="54">
        <f t="shared" ref="J58:K58" si="38">J59+J61+J60</f>
        <v>3819.9</v>
      </c>
      <c r="K58" s="54">
        <f t="shared" si="38"/>
        <v>3805.4</v>
      </c>
    </row>
    <row r="59" spans="1:11" ht="30">
      <c r="A59" s="21" t="s">
        <v>67</v>
      </c>
      <c r="B59" s="24" t="s">
        <v>50</v>
      </c>
      <c r="C59" s="24" t="s">
        <v>8</v>
      </c>
      <c r="D59" s="24" t="s">
        <v>10</v>
      </c>
      <c r="E59" s="22" t="s">
        <v>80</v>
      </c>
      <c r="F59" s="22" t="s">
        <v>41</v>
      </c>
      <c r="G59" s="53">
        <v>2905.4</v>
      </c>
      <c r="H59" s="53"/>
      <c r="I59" s="53">
        <f t="shared" si="9"/>
        <v>2905.4</v>
      </c>
      <c r="J59" s="53">
        <v>2905.4</v>
      </c>
      <c r="K59" s="53">
        <v>2905.4</v>
      </c>
    </row>
    <row r="60" spans="1:11" ht="45">
      <c r="A60" s="21" t="s">
        <v>45</v>
      </c>
      <c r="B60" s="22" t="s">
        <v>50</v>
      </c>
      <c r="C60" s="23" t="s">
        <v>8</v>
      </c>
      <c r="D60" s="23" t="s">
        <v>10</v>
      </c>
      <c r="E60" s="22" t="s">
        <v>80</v>
      </c>
      <c r="F60" s="22" t="s">
        <v>44</v>
      </c>
      <c r="G60" s="53">
        <v>47</v>
      </c>
      <c r="H60" s="53"/>
      <c r="I60" s="53">
        <f t="shared" si="9"/>
        <v>47</v>
      </c>
      <c r="J60" s="53">
        <v>37</v>
      </c>
      <c r="K60" s="53">
        <v>22.5</v>
      </c>
    </row>
    <row r="61" spans="1:11" ht="60">
      <c r="A61" s="21" t="s">
        <v>65</v>
      </c>
      <c r="B61" s="24" t="s">
        <v>50</v>
      </c>
      <c r="C61" s="24" t="s">
        <v>8</v>
      </c>
      <c r="D61" s="24" t="s">
        <v>10</v>
      </c>
      <c r="E61" s="22" t="s">
        <v>80</v>
      </c>
      <c r="F61" s="22" t="s">
        <v>66</v>
      </c>
      <c r="G61" s="53">
        <v>877.5</v>
      </c>
      <c r="H61" s="53"/>
      <c r="I61" s="53">
        <f t="shared" si="9"/>
        <v>877.5</v>
      </c>
      <c r="J61" s="53">
        <v>877.5</v>
      </c>
      <c r="K61" s="53">
        <v>877.5</v>
      </c>
    </row>
    <row r="62" spans="1:11" ht="30">
      <c r="A62" s="19" t="s">
        <v>76</v>
      </c>
      <c r="B62" s="8" t="s">
        <v>50</v>
      </c>
      <c r="C62" s="8" t="s">
        <v>8</v>
      </c>
      <c r="D62" s="8" t="s">
        <v>10</v>
      </c>
      <c r="E62" s="7" t="s">
        <v>80</v>
      </c>
      <c r="F62" s="8" t="s">
        <v>24</v>
      </c>
      <c r="G62" s="20">
        <f t="shared" ref="G62:K62" si="39">G63</f>
        <v>756.4</v>
      </c>
      <c r="H62" s="20">
        <f t="shared" si="39"/>
        <v>-60.3</v>
      </c>
      <c r="I62" s="20">
        <f t="shared" si="39"/>
        <v>696.1</v>
      </c>
      <c r="J62" s="20">
        <f t="shared" si="39"/>
        <v>639</v>
      </c>
      <c r="K62" s="20">
        <f t="shared" si="39"/>
        <v>637.70000000000005</v>
      </c>
    </row>
    <row r="63" spans="1:11" ht="33.75" customHeight="1">
      <c r="A63" s="19" t="s">
        <v>46</v>
      </c>
      <c r="B63" s="8" t="s">
        <v>50</v>
      </c>
      <c r="C63" s="8" t="s">
        <v>8</v>
      </c>
      <c r="D63" s="8" t="s">
        <v>10</v>
      </c>
      <c r="E63" s="7" t="s">
        <v>80</v>
      </c>
      <c r="F63" s="8" t="s">
        <v>25</v>
      </c>
      <c r="G63" s="20">
        <f>G64+G65</f>
        <v>756.4</v>
      </c>
      <c r="H63" s="20">
        <f t="shared" ref="H63:I63" si="40">H64+H65</f>
        <v>-60.3</v>
      </c>
      <c r="I63" s="20">
        <f t="shared" si="40"/>
        <v>696.1</v>
      </c>
      <c r="J63" s="20">
        <f t="shared" ref="J63:K63" si="41">J64+J65</f>
        <v>639</v>
      </c>
      <c r="K63" s="20">
        <f t="shared" si="41"/>
        <v>637.70000000000005</v>
      </c>
    </row>
    <row r="64" spans="1:11" ht="15">
      <c r="A64" s="21" t="s">
        <v>68</v>
      </c>
      <c r="B64" s="22" t="s">
        <v>50</v>
      </c>
      <c r="C64" s="23" t="s">
        <v>8</v>
      </c>
      <c r="D64" s="23" t="s">
        <v>10</v>
      </c>
      <c r="E64" s="22" t="s">
        <v>80</v>
      </c>
      <c r="F64" s="22" t="s">
        <v>20</v>
      </c>
      <c r="G64" s="53">
        <v>551</v>
      </c>
      <c r="H64" s="53">
        <v>-60.3</v>
      </c>
      <c r="I64" s="53">
        <f t="shared" si="9"/>
        <v>490.7</v>
      </c>
      <c r="J64" s="53">
        <v>422.5</v>
      </c>
      <c r="K64" s="53">
        <v>422.5</v>
      </c>
    </row>
    <row r="65" spans="1:11" ht="15">
      <c r="A65" s="21" t="s">
        <v>74</v>
      </c>
      <c r="B65" s="22" t="s">
        <v>50</v>
      </c>
      <c r="C65" s="23" t="s">
        <v>8</v>
      </c>
      <c r="D65" s="23" t="s">
        <v>10</v>
      </c>
      <c r="E65" s="22" t="s">
        <v>80</v>
      </c>
      <c r="F65" s="22" t="s">
        <v>75</v>
      </c>
      <c r="G65" s="53">
        <v>205.4</v>
      </c>
      <c r="H65" s="53"/>
      <c r="I65" s="53">
        <f t="shared" si="9"/>
        <v>205.4</v>
      </c>
      <c r="J65" s="53">
        <v>216.5</v>
      </c>
      <c r="K65" s="53">
        <v>215.2</v>
      </c>
    </row>
    <row r="66" spans="1:11" ht="15">
      <c r="A66" s="25" t="s">
        <v>26</v>
      </c>
      <c r="B66" s="6" t="s">
        <v>50</v>
      </c>
      <c r="C66" s="13" t="s">
        <v>8</v>
      </c>
      <c r="D66" s="13" t="s">
        <v>10</v>
      </c>
      <c r="E66" s="7" t="s">
        <v>80</v>
      </c>
      <c r="F66" s="17" t="s">
        <v>27</v>
      </c>
      <c r="G66" s="55">
        <f>G67</f>
        <v>14.7</v>
      </c>
      <c r="H66" s="55">
        <f t="shared" ref="H66:J66" si="42">H67</f>
        <v>0</v>
      </c>
      <c r="I66" s="55">
        <f t="shared" si="42"/>
        <v>14.7</v>
      </c>
      <c r="J66" s="55">
        <f t="shared" si="42"/>
        <v>14.7</v>
      </c>
      <c r="K66" s="55">
        <f>K67</f>
        <v>14.7</v>
      </c>
    </row>
    <row r="67" spans="1:11" ht="15">
      <c r="A67" s="25" t="s">
        <v>28</v>
      </c>
      <c r="B67" s="13" t="s">
        <v>50</v>
      </c>
      <c r="C67" s="13" t="s">
        <v>8</v>
      </c>
      <c r="D67" s="13" t="s">
        <v>10</v>
      </c>
      <c r="E67" s="7" t="s">
        <v>80</v>
      </c>
      <c r="F67" s="17" t="s">
        <v>29</v>
      </c>
      <c r="G67" s="55">
        <f>G68+G69</f>
        <v>14.7</v>
      </c>
      <c r="H67" s="55">
        <f t="shared" ref="H67:I67" si="43">H68+H69</f>
        <v>0</v>
      </c>
      <c r="I67" s="55">
        <f t="shared" si="43"/>
        <v>14.7</v>
      </c>
      <c r="J67" s="55">
        <f t="shared" ref="J67:K67" si="44">J68+J69</f>
        <v>14.7</v>
      </c>
      <c r="K67" s="55">
        <f t="shared" si="44"/>
        <v>14.7</v>
      </c>
    </row>
    <row r="68" spans="1:11" ht="30">
      <c r="A68" s="21" t="s">
        <v>64</v>
      </c>
      <c r="B68" s="24" t="s">
        <v>50</v>
      </c>
      <c r="C68" s="23" t="s">
        <v>8</v>
      </c>
      <c r="D68" s="23" t="s">
        <v>10</v>
      </c>
      <c r="E68" s="22" t="s">
        <v>80</v>
      </c>
      <c r="F68" s="22" t="s">
        <v>63</v>
      </c>
      <c r="G68" s="53">
        <v>9.1</v>
      </c>
      <c r="H68" s="53"/>
      <c r="I68" s="53">
        <f t="shared" si="9"/>
        <v>9.1</v>
      </c>
      <c r="J68" s="53">
        <v>9.1</v>
      </c>
      <c r="K68" s="53">
        <v>9.1</v>
      </c>
    </row>
    <row r="69" spans="1:11" ht="15">
      <c r="A69" s="21" t="s">
        <v>77</v>
      </c>
      <c r="B69" s="24" t="s">
        <v>50</v>
      </c>
      <c r="C69" s="23" t="s">
        <v>8</v>
      </c>
      <c r="D69" s="23" t="s">
        <v>10</v>
      </c>
      <c r="E69" s="22" t="s">
        <v>80</v>
      </c>
      <c r="F69" s="22" t="s">
        <v>69</v>
      </c>
      <c r="G69" s="53">
        <v>5.6</v>
      </c>
      <c r="H69" s="53"/>
      <c r="I69" s="53">
        <f t="shared" si="9"/>
        <v>5.6</v>
      </c>
      <c r="J69" s="53">
        <v>5.6</v>
      </c>
      <c r="K69" s="53">
        <v>5.6</v>
      </c>
    </row>
    <row r="70" spans="1:11" ht="45">
      <c r="A70" s="30" t="s">
        <v>51</v>
      </c>
      <c r="B70" s="7" t="s">
        <v>50</v>
      </c>
      <c r="C70" s="8" t="s">
        <v>8</v>
      </c>
      <c r="D70" s="8" t="s">
        <v>52</v>
      </c>
      <c r="E70" s="7"/>
      <c r="F70" s="7"/>
      <c r="G70" s="20">
        <f t="shared" ref="G70:K73" si="45">G71</f>
        <v>7.1</v>
      </c>
      <c r="H70" s="20">
        <f t="shared" si="45"/>
        <v>0</v>
      </c>
      <c r="I70" s="20">
        <f t="shared" si="45"/>
        <v>7.1</v>
      </c>
      <c r="J70" s="20">
        <f t="shared" si="45"/>
        <v>0</v>
      </c>
      <c r="K70" s="20">
        <f t="shared" si="45"/>
        <v>0</v>
      </c>
    </row>
    <row r="71" spans="1:11" ht="18.75" customHeight="1">
      <c r="A71" s="30" t="s">
        <v>23</v>
      </c>
      <c r="B71" s="7" t="s">
        <v>50</v>
      </c>
      <c r="C71" s="8" t="s">
        <v>8</v>
      </c>
      <c r="D71" s="8" t="s">
        <v>52</v>
      </c>
      <c r="E71" s="7" t="s">
        <v>57</v>
      </c>
      <c r="F71" s="7"/>
      <c r="G71" s="20">
        <f t="shared" si="45"/>
        <v>7.1</v>
      </c>
      <c r="H71" s="20">
        <f t="shared" si="45"/>
        <v>0</v>
      </c>
      <c r="I71" s="20">
        <f t="shared" si="45"/>
        <v>7.1</v>
      </c>
      <c r="J71" s="20">
        <f t="shared" si="45"/>
        <v>0</v>
      </c>
      <c r="K71" s="20">
        <f t="shared" si="45"/>
        <v>0</v>
      </c>
    </row>
    <row r="72" spans="1:11" ht="105">
      <c r="A72" s="78" t="s">
        <v>95</v>
      </c>
      <c r="B72" s="7" t="s">
        <v>50</v>
      </c>
      <c r="C72" s="8" t="s">
        <v>8</v>
      </c>
      <c r="D72" s="8" t="s">
        <v>52</v>
      </c>
      <c r="E72" s="7" t="s">
        <v>62</v>
      </c>
      <c r="F72" s="7"/>
      <c r="G72" s="20">
        <f t="shared" si="45"/>
        <v>7.1</v>
      </c>
      <c r="H72" s="20">
        <f t="shared" si="45"/>
        <v>0</v>
      </c>
      <c r="I72" s="20">
        <f t="shared" si="45"/>
        <v>7.1</v>
      </c>
      <c r="J72" s="20">
        <f t="shared" si="45"/>
        <v>0</v>
      </c>
      <c r="K72" s="20">
        <f t="shared" si="45"/>
        <v>0</v>
      </c>
    </row>
    <row r="73" spans="1:11" ht="18" customHeight="1">
      <c r="A73" s="30" t="s">
        <v>53</v>
      </c>
      <c r="B73" s="7" t="s">
        <v>50</v>
      </c>
      <c r="C73" s="8" t="s">
        <v>8</v>
      </c>
      <c r="D73" s="8" t="s">
        <v>52</v>
      </c>
      <c r="E73" s="7" t="s">
        <v>62</v>
      </c>
      <c r="F73" s="7" t="s">
        <v>54</v>
      </c>
      <c r="G73" s="20">
        <f t="shared" si="45"/>
        <v>7.1</v>
      </c>
      <c r="H73" s="20">
        <f t="shared" si="45"/>
        <v>0</v>
      </c>
      <c r="I73" s="20">
        <f t="shared" si="45"/>
        <v>7.1</v>
      </c>
      <c r="J73" s="20">
        <f t="shared" si="45"/>
        <v>0</v>
      </c>
      <c r="K73" s="20">
        <f t="shared" si="45"/>
        <v>0</v>
      </c>
    </row>
    <row r="74" spans="1:11" ht="30">
      <c r="A74" s="38" t="s">
        <v>55</v>
      </c>
      <c r="B74" s="24" t="s">
        <v>50</v>
      </c>
      <c r="C74" s="24" t="s">
        <v>8</v>
      </c>
      <c r="D74" s="24" t="s">
        <v>52</v>
      </c>
      <c r="E74" s="22" t="s">
        <v>62</v>
      </c>
      <c r="F74" s="24" t="s">
        <v>56</v>
      </c>
      <c r="G74" s="53">
        <v>7.1</v>
      </c>
      <c r="H74" s="53"/>
      <c r="I74" s="53">
        <f t="shared" si="9"/>
        <v>7.1</v>
      </c>
      <c r="J74" s="53">
        <v>0</v>
      </c>
      <c r="K74" s="70">
        <v>0</v>
      </c>
    </row>
    <row r="75" spans="1:11" ht="15">
      <c r="A75" s="27" t="s">
        <v>18</v>
      </c>
      <c r="B75" s="6" t="s">
        <v>50</v>
      </c>
      <c r="C75" s="29" t="s">
        <v>8</v>
      </c>
      <c r="D75" s="29" t="s">
        <v>19</v>
      </c>
      <c r="E75" s="17"/>
      <c r="F75" s="17"/>
      <c r="G75" s="26">
        <f t="shared" ref="G75:K81" si="46">G76</f>
        <v>5</v>
      </c>
      <c r="H75" s="26">
        <f t="shared" si="46"/>
        <v>60.3</v>
      </c>
      <c r="I75" s="26">
        <f t="shared" si="46"/>
        <v>65.3</v>
      </c>
      <c r="J75" s="26">
        <f t="shared" si="46"/>
        <v>5</v>
      </c>
      <c r="K75" s="26">
        <f t="shared" si="46"/>
        <v>5</v>
      </c>
    </row>
    <row r="76" spans="1:11" ht="15">
      <c r="A76" s="46" t="s">
        <v>23</v>
      </c>
      <c r="B76" s="47">
        <v>935</v>
      </c>
      <c r="C76" s="8" t="s">
        <v>8</v>
      </c>
      <c r="D76" s="8" t="s">
        <v>19</v>
      </c>
      <c r="E76" s="7" t="s">
        <v>57</v>
      </c>
      <c r="F76" s="17"/>
      <c r="G76" s="26">
        <f>G77</f>
        <v>5</v>
      </c>
      <c r="H76" s="26">
        <f t="shared" si="46"/>
        <v>60.3</v>
      </c>
      <c r="I76" s="26">
        <f t="shared" si="46"/>
        <v>65.3</v>
      </c>
      <c r="J76" s="26">
        <f t="shared" si="46"/>
        <v>5</v>
      </c>
      <c r="K76" s="26">
        <f t="shared" si="46"/>
        <v>5</v>
      </c>
    </row>
    <row r="77" spans="1:11" ht="45">
      <c r="A77" s="30" t="s">
        <v>81</v>
      </c>
      <c r="B77" s="31" t="s">
        <v>50</v>
      </c>
      <c r="C77" s="31" t="s">
        <v>8</v>
      </c>
      <c r="D77" s="31" t="s">
        <v>19</v>
      </c>
      <c r="E77" s="7" t="s">
        <v>80</v>
      </c>
      <c r="F77" s="7"/>
      <c r="G77" s="26">
        <f>G78</f>
        <v>5</v>
      </c>
      <c r="H77" s="26">
        <f t="shared" ref="H77:I77" si="47">H78</f>
        <v>60.3</v>
      </c>
      <c r="I77" s="26">
        <f t="shared" si="47"/>
        <v>65.3</v>
      </c>
      <c r="J77" s="26">
        <f t="shared" ref="J77:K77" si="48">J78</f>
        <v>5</v>
      </c>
      <c r="K77" s="26">
        <f t="shared" si="48"/>
        <v>5</v>
      </c>
    </row>
    <row r="78" spans="1:11" ht="15">
      <c r="A78" s="25" t="s">
        <v>26</v>
      </c>
      <c r="B78" s="6" t="s">
        <v>50</v>
      </c>
      <c r="C78" s="13" t="s">
        <v>8</v>
      </c>
      <c r="D78" s="13" t="s">
        <v>19</v>
      </c>
      <c r="E78" s="7" t="s">
        <v>80</v>
      </c>
      <c r="F78" s="17" t="s">
        <v>27</v>
      </c>
      <c r="G78" s="26">
        <f>G79+G81</f>
        <v>5</v>
      </c>
      <c r="H78" s="26">
        <f t="shared" ref="H78:K78" si="49">H79+H81</f>
        <v>60.3</v>
      </c>
      <c r="I78" s="26">
        <f t="shared" si="49"/>
        <v>65.3</v>
      </c>
      <c r="J78" s="26">
        <f t="shared" si="49"/>
        <v>5</v>
      </c>
      <c r="K78" s="26">
        <f t="shared" si="49"/>
        <v>5</v>
      </c>
    </row>
    <row r="79" spans="1:11" ht="15">
      <c r="A79" s="25" t="s">
        <v>104</v>
      </c>
      <c r="B79" s="6" t="s">
        <v>50</v>
      </c>
      <c r="C79" s="13" t="s">
        <v>8</v>
      </c>
      <c r="D79" s="13" t="s">
        <v>19</v>
      </c>
      <c r="E79" s="7" t="s">
        <v>80</v>
      </c>
      <c r="F79" s="17" t="s">
        <v>102</v>
      </c>
      <c r="G79" s="26">
        <f>G80</f>
        <v>0</v>
      </c>
      <c r="H79" s="26">
        <f t="shared" ref="H79:K79" si="50">H80</f>
        <v>10.3</v>
      </c>
      <c r="I79" s="26">
        <f t="shared" si="50"/>
        <v>10.3</v>
      </c>
      <c r="J79" s="26">
        <f t="shared" si="50"/>
        <v>0</v>
      </c>
      <c r="K79" s="26">
        <f t="shared" si="50"/>
        <v>0</v>
      </c>
    </row>
    <row r="80" spans="1:11" ht="46.5" customHeight="1">
      <c r="A80" s="82" t="s">
        <v>103</v>
      </c>
      <c r="B80" s="83" t="s">
        <v>50</v>
      </c>
      <c r="C80" s="84" t="s">
        <v>8</v>
      </c>
      <c r="D80" s="84" t="s">
        <v>19</v>
      </c>
      <c r="E80" s="22" t="s">
        <v>80</v>
      </c>
      <c r="F80" s="83" t="s">
        <v>101</v>
      </c>
      <c r="G80" s="85">
        <v>0</v>
      </c>
      <c r="H80" s="85">
        <v>10.3</v>
      </c>
      <c r="I80" s="85">
        <f>G80+H80</f>
        <v>10.3</v>
      </c>
      <c r="J80" s="85">
        <v>0</v>
      </c>
      <c r="K80" s="85">
        <v>0</v>
      </c>
    </row>
    <row r="81" spans="1:11" ht="15">
      <c r="A81" s="19" t="s">
        <v>28</v>
      </c>
      <c r="B81" s="6" t="s">
        <v>50</v>
      </c>
      <c r="C81" s="13" t="s">
        <v>8</v>
      </c>
      <c r="D81" s="13" t="s">
        <v>19</v>
      </c>
      <c r="E81" s="7" t="s">
        <v>80</v>
      </c>
      <c r="F81" s="7" t="s">
        <v>29</v>
      </c>
      <c r="G81" s="26">
        <f t="shared" si="46"/>
        <v>5</v>
      </c>
      <c r="H81" s="26">
        <f t="shared" si="46"/>
        <v>50</v>
      </c>
      <c r="I81" s="26">
        <f t="shared" si="46"/>
        <v>55</v>
      </c>
      <c r="J81" s="26">
        <f t="shared" si="46"/>
        <v>5</v>
      </c>
      <c r="K81" s="26">
        <f t="shared" si="46"/>
        <v>5</v>
      </c>
    </row>
    <row r="82" spans="1:11" ht="15">
      <c r="A82" s="38" t="s">
        <v>88</v>
      </c>
      <c r="B82" s="24" t="s">
        <v>50</v>
      </c>
      <c r="C82" s="24" t="s">
        <v>8</v>
      </c>
      <c r="D82" s="24" t="s">
        <v>19</v>
      </c>
      <c r="E82" s="22" t="s">
        <v>80</v>
      </c>
      <c r="F82" s="48" t="s">
        <v>87</v>
      </c>
      <c r="G82" s="53">
        <v>5</v>
      </c>
      <c r="H82" s="53">
        <v>50</v>
      </c>
      <c r="I82" s="53">
        <f t="shared" si="9"/>
        <v>55</v>
      </c>
      <c r="J82" s="53">
        <v>5</v>
      </c>
      <c r="K82" s="53">
        <v>5</v>
      </c>
    </row>
    <row r="83" spans="1:11" ht="28.5">
      <c r="A83" s="49" t="s">
        <v>82</v>
      </c>
      <c r="B83" s="50" t="s">
        <v>50</v>
      </c>
      <c r="C83" s="44" t="s">
        <v>9</v>
      </c>
      <c r="D83" s="44" t="s">
        <v>16</v>
      </c>
      <c r="E83" s="45"/>
      <c r="F83" s="45"/>
      <c r="G83" s="63">
        <f>G84</f>
        <v>471.6</v>
      </c>
      <c r="H83" s="63">
        <f t="shared" ref="H83:I85" si="51">H84</f>
        <v>0</v>
      </c>
      <c r="I83" s="63">
        <f t="shared" si="51"/>
        <v>471.6</v>
      </c>
      <c r="J83" s="63">
        <f t="shared" ref="J83:K88" si="52">J84</f>
        <v>188.7</v>
      </c>
      <c r="K83" s="63">
        <f t="shared" si="52"/>
        <v>188.7</v>
      </c>
    </row>
    <row r="84" spans="1:11" ht="45" customHeight="1">
      <c r="A84" s="51" t="s">
        <v>83</v>
      </c>
      <c r="B84" s="28" t="s">
        <v>50</v>
      </c>
      <c r="C84" s="29" t="s">
        <v>9</v>
      </c>
      <c r="D84" s="29" t="s">
        <v>15</v>
      </c>
      <c r="E84" s="17"/>
      <c r="F84" s="17"/>
      <c r="G84" s="55">
        <f>G85</f>
        <v>471.6</v>
      </c>
      <c r="H84" s="55">
        <f t="shared" si="51"/>
        <v>0</v>
      </c>
      <c r="I84" s="55">
        <f t="shared" si="51"/>
        <v>471.6</v>
      </c>
      <c r="J84" s="55">
        <f t="shared" si="52"/>
        <v>188.7</v>
      </c>
      <c r="K84" s="55">
        <f t="shared" si="52"/>
        <v>188.7</v>
      </c>
    </row>
    <row r="85" spans="1:11" ht="15">
      <c r="A85" s="46" t="s">
        <v>23</v>
      </c>
      <c r="B85" s="47">
        <v>935</v>
      </c>
      <c r="C85" s="8" t="s">
        <v>9</v>
      </c>
      <c r="D85" s="8" t="s">
        <v>15</v>
      </c>
      <c r="E85" s="7" t="s">
        <v>57</v>
      </c>
      <c r="F85" s="17"/>
      <c r="G85" s="55">
        <f>G86</f>
        <v>471.6</v>
      </c>
      <c r="H85" s="55">
        <f t="shared" si="51"/>
        <v>0</v>
      </c>
      <c r="I85" s="55">
        <f t="shared" si="51"/>
        <v>471.6</v>
      </c>
      <c r="J85" s="55">
        <f t="shared" si="52"/>
        <v>188.7</v>
      </c>
      <c r="K85" s="55">
        <f t="shared" si="52"/>
        <v>188.7</v>
      </c>
    </row>
    <row r="86" spans="1:11" ht="45">
      <c r="A86" s="30" t="s">
        <v>81</v>
      </c>
      <c r="B86" s="31" t="s">
        <v>50</v>
      </c>
      <c r="C86" s="29" t="s">
        <v>9</v>
      </c>
      <c r="D86" s="29" t="s">
        <v>15</v>
      </c>
      <c r="E86" s="7" t="s">
        <v>80</v>
      </c>
      <c r="F86" s="7"/>
      <c r="G86" s="55">
        <f t="shared" ref="G86:I88" si="53">G87</f>
        <v>471.6</v>
      </c>
      <c r="H86" s="55">
        <f t="shared" si="53"/>
        <v>0</v>
      </c>
      <c r="I86" s="55">
        <f t="shared" si="53"/>
        <v>471.6</v>
      </c>
      <c r="J86" s="55">
        <f t="shared" si="52"/>
        <v>188.7</v>
      </c>
      <c r="K86" s="55">
        <f t="shared" si="52"/>
        <v>188.7</v>
      </c>
    </row>
    <row r="87" spans="1:11" ht="30">
      <c r="A87" s="19" t="s">
        <v>78</v>
      </c>
      <c r="B87" s="31" t="s">
        <v>50</v>
      </c>
      <c r="C87" s="29" t="s">
        <v>9</v>
      </c>
      <c r="D87" s="29" t="s">
        <v>15</v>
      </c>
      <c r="E87" s="7" t="s">
        <v>80</v>
      </c>
      <c r="F87" s="7" t="s">
        <v>24</v>
      </c>
      <c r="G87" s="55">
        <f t="shared" si="53"/>
        <v>471.6</v>
      </c>
      <c r="H87" s="55">
        <f t="shared" si="53"/>
        <v>0</v>
      </c>
      <c r="I87" s="55">
        <f t="shared" si="53"/>
        <v>471.6</v>
      </c>
      <c r="J87" s="55">
        <f t="shared" si="52"/>
        <v>188.7</v>
      </c>
      <c r="K87" s="55">
        <f t="shared" si="52"/>
        <v>188.7</v>
      </c>
    </row>
    <row r="88" spans="1:11" ht="33" customHeight="1">
      <c r="A88" s="19" t="s">
        <v>46</v>
      </c>
      <c r="B88" s="31" t="s">
        <v>50</v>
      </c>
      <c r="C88" s="29" t="s">
        <v>9</v>
      </c>
      <c r="D88" s="29" t="s">
        <v>15</v>
      </c>
      <c r="E88" s="7" t="s">
        <v>80</v>
      </c>
      <c r="F88" s="7" t="s">
        <v>25</v>
      </c>
      <c r="G88" s="55">
        <f t="shared" si="53"/>
        <v>471.6</v>
      </c>
      <c r="H88" s="55">
        <f t="shared" si="53"/>
        <v>0</v>
      </c>
      <c r="I88" s="55">
        <f t="shared" si="53"/>
        <v>471.6</v>
      </c>
      <c r="J88" s="55">
        <f t="shared" si="52"/>
        <v>188.7</v>
      </c>
      <c r="K88" s="55">
        <f t="shared" si="52"/>
        <v>188.7</v>
      </c>
    </row>
    <row r="89" spans="1:11" ht="15">
      <c r="A89" s="38" t="s">
        <v>68</v>
      </c>
      <c r="B89" s="24" t="s">
        <v>50</v>
      </c>
      <c r="C89" s="24" t="s">
        <v>9</v>
      </c>
      <c r="D89" s="24" t="s">
        <v>15</v>
      </c>
      <c r="E89" s="22" t="s">
        <v>80</v>
      </c>
      <c r="F89" s="22" t="s">
        <v>20</v>
      </c>
      <c r="G89" s="53">
        <v>471.6</v>
      </c>
      <c r="H89" s="53"/>
      <c r="I89" s="53">
        <f t="shared" si="9"/>
        <v>471.6</v>
      </c>
      <c r="J89" s="53">
        <v>188.7</v>
      </c>
      <c r="K89" s="53">
        <v>188.7</v>
      </c>
    </row>
    <row r="90" spans="1:11" ht="28.5">
      <c r="A90" s="33" t="s">
        <v>30</v>
      </c>
      <c r="B90" s="34" t="s">
        <v>50</v>
      </c>
      <c r="C90" s="35" t="s">
        <v>11</v>
      </c>
      <c r="D90" s="35" t="s">
        <v>16</v>
      </c>
      <c r="E90" s="35"/>
      <c r="F90" s="35" t="s">
        <v>7</v>
      </c>
      <c r="G90" s="3">
        <f t="shared" ref="G90:K91" si="54">G91</f>
        <v>1296.8</v>
      </c>
      <c r="H90" s="3">
        <f t="shared" si="54"/>
        <v>0</v>
      </c>
      <c r="I90" s="3">
        <f t="shared" si="54"/>
        <v>1296.8</v>
      </c>
      <c r="J90" s="3">
        <f t="shared" si="54"/>
        <v>777.5</v>
      </c>
      <c r="K90" s="3">
        <f t="shared" si="54"/>
        <v>794</v>
      </c>
    </row>
    <row r="91" spans="1:11" ht="15">
      <c r="A91" s="36" t="s">
        <v>14</v>
      </c>
      <c r="B91" s="6" t="s">
        <v>50</v>
      </c>
      <c r="C91" s="8" t="s">
        <v>11</v>
      </c>
      <c r="D91" s="8" t="s">
        <v>9</v>
      </c>
      <c r="E91" s="8"/>
      <c r="F91" s="8" t="s">
        <v>7</v>
      </c>
      <c r="G91" s="14">
        <f t="shared" si="54"/>
        <v>1296.8</v>
      </c>
      <c r="H91" s="14">
        <f t="shared" si="54"/>
        <v>0</v>
      </c>
      <c r="I91" s="14">
        <f t="shared" si="54"/>
        <v>1296.8</v>
      </c>
      <c r="J91" s="14">
        <f t="shared" si="54"/>
        <v>777.5</v>
      </c>
      <c r="K91" s="14">
        <f t="shared" si="54"/>
        <v>794</v>
      </c>
    </row>
    <row r="92" spans="1:11" ht="15">
      <c r="A92" s="15" t="s">
        <v>23</v>
      </c>
      <c r="B92" s="6" t="s">
        <v>50</v>
      </c>
      <c r="C92" s="8" t="s">
        <v>11</v>
      </c>
      <c r="D92" s="8" t="s">
        <v>9</v>
      </c>
      <c r="E92" s="17" t="s">
        <v>57</v>
      </c>
      <c r="F92" s="8"/>
      <c r="G92" s="14">
        <f>G93+G97+G101</f>
        <v>1296.8</v>
      </c>
      <c r="H92" s="14">
        <f t="shared" ref="H92:I92" si="55">H93+H97+H101</f>
        <v>0</v>
      </c>
      <c r="I92" s="14">
        <f t="shared" si="55"/>
        <v>1296.8</v>
      </c>
      <c r="J92" s="14">
        <f t="shared" ref="J92:K92" si="56">J93+J97+J101</f>
        <v>777.5</v>
      </c>
      <c r="K92" s="14">
        <f t="shared" si="56"/>
        <v>794</v>
      </c>
    </row>
    <row r="93" spans="1:11" ht="45" customHeight="1">
      <c r="A93" s="19" t="s">
        <v>84</v>
      </c>
      <c r="B93" s="39">
        <v>935</v>
      </c>
      <c r="C93" s="39" t="s">
        <v>11</v>
      </c>
      <c r="D93" s="39" t="s">
        <v>9</v>
      </c>
      <c r="E93" s="39" t="s">
        <v>73</v>
      </c>
      <c r="F93" s="39"/>
      <c r="G93" s="55">
        <f t="shared" ref="G93:K95" si="57">G94</f>
        <v>187.4</v>
      </c>
      <c r="H93" s="55">
        <f t="shared" si="57"/>
        <v>0</v>
      </c>
      <c r="I93" s="55">
        <f t="shared" si="57"/>
        <v>187.4</v>
      </c>
      <c r="J93" s="55">
        <f t="shared" si="57"/>
        <v>194.9</v>
      </c>
      <c r="K93" s="55">
        <f t="shared" si="57"/>
        <v>202.8</v>
      </c>
    </row>
    <row r="94" spans="1:11" ht="30">
      <c r="A94" s="19" t="s">
        <v>71</v>
      </c>
      <c r="B94" s="39">
        <v>935</v>
      </c>
      <c r="C94" s="39" t="s">
        <v>11</v>
      </c>
      <c r="D94" s="39" t="s">
        <v>9</v>
      </c>
      <c r="E94" s="39" t="s">
        <v>73</v>
      </c>
      <c r="F94" s="39" t="s">
        <v>24</v>
      </c>
      <c r="G94" s="55">
        <f t="shared" si="57"/>
        <v>187.4</v>
      </c>
      <c r="H94" s="55">
        <f t="shared" si="57"/>
        <v>0</v>
      </c>
      <c r="I94" s="55">
        <f t="shared" si="57"/>
        <v>187.4</v>
      </c>
      <c r="J94" s="55">
        <f t="shared" si="57"/>
        <v>194.9</v>
      </c>
      <c r="K94" s="55">
        <f t="shared" si="57"/>
        <v>202.8</v>
      </c>
    </row>
    <row r="95" spans="1:11" ht="31.5" customHeight="1">
      <c r="A95" s="19" t="s">
        <v>46</v>
      </c>
      <c r="B95" s="39">
        <v>935</v>
      </c>
      <c r="C95" s="39" t="s">
        <v>11</v>
      </c>
      <c r="D95" s="39" t="s">
        <v>9</v>
      </c>
      <c r="E95" s="39" t="s">
        <v>73</v>
      </c>
      <c r="F95" s="39" t="s">
        <v>25</v>
      </c>
      <c r="G95" s="55">
        <f>G96</f>
        <v>187.4</v>
      </c>
      <c r="H95" s="55">
        <f t="shared" si="57"/>
        <v>0</v>
      </c>
      <c r="I95" s="55">
        <f t="shared" si="57"/>
        <v>187.4</v>
      </c>
      <c r="J95" s="55">
        <f t="shared" si="57"/>
        <v>194.9</v>
      </c>
      <c r="K95" s="55">
        <f t="shared" si="57"/>
        <v>202.8</v>
      </c>
    </row>
    <row r="96" spans="1:11" ht="15">
      <c r="A96" s="40" t="s">
        <v>74</v>
      </c>
      <c r="B96" s="41">
        <v>935</v>
      </c>
      <c r="C96" s="52" t="s">
        <v>11</v>
      </c>
      <c r="D96" s="52" t="s">
        <v>9</v>
      </c>
      <c r="E96" s="41" t="s">
        <v>73</v>
      </c>
      <c r="F96" s="41">
        <v>247</v>
      </c>
      <c r="G96" s="53">
        <v>187.4</v>
      </c>
      <c r="H96" s="53"/>
      <c r="I96" s="53">
        <f t="shared" ref="I96:I113" si="58">G96+H96</f>
        <v>187.4</v>
      </c>
      <c r="J96" s="53">
        <v>194.9</v>
      </c>
      <c r="K96" s="53">
        <v>202.8</v>
      </c>
    </row>
    <row r="97" spans="1:11" ht="60">
      <c r="A97" s="19" t="s">
        <v>91</v>
      </c>
      <c r="B97" s="17" t="s">
        <v>50</v>
      </c>
      <c r="C97" s="17" t="s">
        <v>11</v>
      </c>
      <c r="D97" s="17" t="s">
        <v>9</v>
      </c>
      <c r="E97" s="17" t="s">
        <v>70</v>
      </c>
      <c r="F97" s="17"/>
      <c r="G97" s="55">
        <f t="shared" ref="G97:K99" si="59">G98</f>
        <v>208.6</v>
      </c>
      <c r="H97" s="55">
        <f t="shared" si="59"/>
        <v>0</v>
      </c>
      <c r="I97" s="55">
        <f t="shared" si="59"/>
        <v>208.6</v>
      </c>
      <c r="J97" s="55">
        <f t="shared" si="59"/>
        <v>217</v>
      </c>
      <c r="K97" s="55">
        <f t="shared" si="59"/>
        <v>225.6</v>
      </c>
    </row>
    <row r="98" spans="1:11" ht="30">
      <c r="A98" s="15" t="s">
        <v>71</v>
      </c>
      <c r="B98" s="17" t="s">
        <v>50</v>
      </c>
      <c r="C98" s="17" t="s">
        <v>11</v>
      </c>
      <c r="D98" s="17" t="s">
        <v>9</v>
      </c>
      <c r="E98" s="17" t="s">
        <v>70</v>
      </c>
      <c r="F98" s="17" t="s">
        <v>24</v>
      </c>
      <c r="G98" s="55">
        <f t="shared" si="59"/>
        <v>208.6</v>
      </c>
      <c r="H98" s="55">
        <f t="shared" si="59"/>
        <v>0</v>
      </c>
      <c r="I98" s="55">
        <f t="shared" si="59"/>
        <v>208.6</v>
      </c>
      <c r="J98" s="55">
        <f t="shared" si="59"/>
        <v>217</v>
      </c>
      <c r="K98" s="55">
        <f t="shared" si="59"/>
        <v>225.6</v>
      </c>
    </row>
    <row r="99" spans="1:11" ht="33.75" customHeight="1">
      <c r="A99" s="15" t="s">
        <v>46</v>
      </c>
      <c r="B99" s="17" t="s">
        <v>50</v>
      </c>
      <c r="C99" s="17" t="s">
        <v>11</v>
      </c>
      <c r="D99" s="17" t="s">
        <v>9</v>
      </c>
      <c r="E99" s="17" t="s">
        <v>70</v>
      </c>
      <c r="F99" s="17" t="s">
        <v>25</v>
      </c>
      <c r="G99" s="55">
        <f t="shared" si="59"/>
        <v>208.6</v>
      </c>
      <c r="H99" s="55">
        <f t="shared" si="59"/>
        <v>0</v>
      </c>
      <c r="I99" s="55">
        <f t="shared" si="59"/>
        <v>208.6</v>
      </c>
      <c r="J99" s="55">
        <f t="shared" si="59"/>
        <v>217</v>
      </c>
      <c r="K99" s="55">
        <f t="shared" si="59"/>
        <v>225.6</v>
      </c>
    </row>
    <row r="100" spans="1:11" ht="15">
      <c r="A100" s="66" t="s">
        <v>72</v>
      </c>
      <c r="B100" s="22" t="s">
        <v>50</v>
      </c>
      <c r="C100" s="22" t="s">
        <v>11</v>
      </c>
      <c r="D100" s="22" t="s">
        <v>9</v>
      </c>
      <c r="E100" s="22" t="s">
        <v>70</v>
      </c>
      <c r="F100" s="22" t="s">
        <v>20</v>
      </c>
      <c r="G100" s="53">
        <v>208.6</v>
      </c>
      <c r="H100" s="53"/>
      <c r="I100" s="53">
        <f t="shared" si="58"/>
        <v>208.6</v>
      </c>
      <c r="J100" s="53">
        <v>217</v>
      </c>
      <c r="K100" s="53">
        <v>225.6</v>
      </c>
    </row>
    <row r="101" spans="1:11" ht="45">
      <c r="A101" s="30" t="s">
        <v>81</v>
      </c>
      <c r="B101" s="17" t="s">
        <v>50</v>
      </c>
      <c r="C101" s="17" t="s">
        <v>11</v>
      </c>
      <c r="D101" s="17" t="s">
        <v>9</v>
      </c>
      <c r="E101" s="7" t="s">
        <v>80</v>
      </c>
      <c r="F101" s="7"/>
      <c r="G101" s="55">
        <f t="shared" ref="G101:K103" si="60">G102</f>
        <v>900.8</v>
      </c>
      <c r="H101" s="55">
        <f t="shared" si="60"/>
        <v>0</v>
      </c>
      <c r="I101" s="55">
        <f t="shared" si="60"/>
        <v>900.8</v>
      </c>
      <c r="J101" s="55">
        <f t="shared" si="60"/>
        <v>365.6</v>
      </c>
      <c r="K101" s="55">
        <f t="shared" si="60"/>
        <v>365.6</v>
      </c>
    </row>
    <row r="102" spans="1:11" ht="30">
      <c r="A102" s="19" t="s">
        <v>78</v>
      </c>
      <c r="B102" s="17" t="s">
        <v>50</v>
      </c>
      <c r="C102" s="17" t="s">
        <v>11</v>
      </c>
      <c r="D102" s="17" t="s">
        <v>9</v>
      </c>
      <c r="E102" s="7" t="s">
        <v>80</v>
      </c>
      <c r="F102" s="7" t="s">
        <v>24</v>
      </c>
      <c r="G102" s="55">
        <f t="shared" si="60"/>
        <v>900.8</v>
      </c>
      <c r="H102" s="55">
        <f t="shared" si="60"/>
        <v>0</v>
      </c>
      <c r="I102" s="55">
        <f t="shared" si="60"/>
        <v>900.8</v>
      </c>
      <c r="J102" s="55">
        <f t="shared" si="60"/>
        <v>365.6</v>
      </c>
      <c r="K102" s="55">
        <f t="shared" si="60"/>
        <v>365.6</v>
      </c>
    </row>
    <row r="103" spans="1:11" ht="32.25" customHeight="1">
      <c r="A103" s="19" t="s">
        <v>46</v>
      </c>
      <c r="B103" s="17" t="s">
        <v>50</v>
      </c>
      <c r="C103" s="17" t="s">
        <v>11</v>
      </c>
      <c r="D103" s="17" t="s">
        <v>9</v>
      </c>
      <c r="E103" s="7" t="s">
        <v>80</v>
      </c>
      <c r="F103" s="7" t="s">
        <v>25</v>
      </c>
      <c r="G103" s="55">
        <f t="shared" si="60"/>
        <v>900.8</v>
      </c>
      <c r="H103" s="55">
        <f t="shared" si="60"/>
        <v>0</v>
      </c>
      <c r="I103" s="55">
        <f t="shared" si="60"/>
        <v>900.8</v>
      </c>
      <c r="J103" s="55">
        <f t="shared" si="60"/>
        <v>365.6</v>
      </c>
      <c r="K103" s="55">
        <f t="shared" si="60"/>
        <v>365.6</v>
      </c>
    </row>
    <row r="104" spans="1:11" ht="15">
      <c r="A104" s="38" t="s">
        <v>68</v>
      </c>
      <c r="B104" s="22" t="s">
        <v>50</v>
      </c>
      <c r="C104" s="22" t="s">
        <v>11</v>
      </c>
      <c r="D104" s="22" t="s">
        <v>9</v>
      </c>
      <c r="E104" s="22" t="s">
        <v>80</v>
      </c>
      <c r="F104" s="22" t="s">
        <v>20</v>
      </c>
      <c r="G104" s="53">
        <v>900.8</v>
      </c>
      <c r="H104" s="53"/>
      <c r="I104" s="53">
        <f t="shared" si="58"/>
        <v>900.8</v>
      </c>
      <c r="J104" s="53">
        <v>365.6</v>
      </c>
      <c r="K104" s="53">
        <v>365.6</v>
      </c>
    </row>
    <row r="105" spans="1:11" ht="14.25">
      <c r="A105" s="33" t="s">
        <v>31</v>
      </c>
      <c r="B105" s="42" t="s">
        <v>50</v>
      </c>
      <c r="C105" s="35" t="s">
        <v>15</v>
      </c>
      <c r="D105" s="35" t="s">
        <v>16</v>
      </c>
      <c r="E105" s="35"/>
      <c r="F105" s="35" t="s">
        <v>7</v>
      </c>
      <c r="G105" s="43">
        <f t="shared" ref="G105:K110" si="61">G106</f>
        <v>343.5</v>
      </c>
      <c r="H105" s="43">
        <f t="shared" si="61"/>
        <v>0</v>
      </c>
      <c r="I105" s="43">
        <f t="shared" si="61"/>
        <v>343.5</v>
      </c>
      <c r="J105" s="43">
        <f t="shared" si="61"/>
        <v>343.5</v>
      </c>
      <c r="K105" s="43">
        <f t="shared" si="61"/>
        <v>343.5</v>
      </c>
    </row>
    <row r="106" spans="1:11" ht="15">
      <c r="A106" s="37" t="s">
        <v>17</v>
      </c>
      <c r="B106" s="8" t="s">
        <v>50</v>
      </c>
      <c r="C106" s="8" t="s">
        <v>15</v>
      </c>
      <c r="D106" s="8" t="s">
        <v>8</v>
      </c>
      <c r="E106" s="8"/>
      <c r="F106" s="8"/>
      <c r="G106" s="14">
        <f t="shared" si="61"/>
        <v>343.5</v>
      </c>
      <c r="H106" s="14">
        <f t="shared" si="61"/>
        <v>0</v>
      </c>
      <c r="I106" s="14">
        <f t="shared" si="61"/>
        <v>343.5</v>
      </c>
      <c r="J106" s="14">
        <f t="shared" si="61"/>
        <v>343.5</v>
      </c>
      <c r="K106" s="14">
        <f t="shared" si="61"/>
        <v>343.5</v>
      </c>
    </row>
    <row r="107" spans="1:11" ht="15">
      <c r="A107" s="46" t="s">
        <v>23</v>
      </c>
      <c r="B107" s="47">
        <v>935</v>
      </c>
      <c r="C107" s="8" t="s">
        <v>15</v>
      </c>
      <c r="D107" s="8" t="s">
        <v>8</v>
      </c>
      <c r="E107" s="7" t="s">
        <v>57</v>
      </c>
      <c r="F107" s="8"/>
      <c r="G107" s="14">
        <f t="shared" si="61"/>
        <v>343.5</v>
      </c>
      <c r="H107" s="14">
        <f t="shared" si="61"/>
        <v>0</v>
      </c>
      <c r="I107" s="14">
        <f t="shared" si="61"/>
        <v>343.5</v>
      </c>
      <c r="J107" s="14">
        <f>J108</f>
        <v>343.5</v>
      </c>
      <c r="K107" s="14">
        <f>K108</f>
        <v>343.5</v>
      </c>
    </row>
    <row r="108" spans="1:11" ht="45">
      <c r="A108" s="30" t="s">
        <v>81</v>
      </c>
      <c r="B108" s="31" t="s">
        <v>50</v>
      </c>
      <c r="C108" s="8" t="s">
        <v>15</v>
      </c>
      <c r="D108" s="8" t="s">
        <v>8</v>
      </c>
      <c r="E108" s="7" t="s">
        <v>80</v>
      </c>
      <c r="F108" s="8"/>
      <c r="G108" s="14">
        <f t="shared" si="61"/>
        <v>343.5</v>
      </c>
      <c r="H108" s="14">
        <f t="shared" si="61"/>
        <v>0</v>
      </c>
      <c r="I108" s="14">
        <f t="shared" si="61"/>
        <v>343.5</v>
      </c>
      <c r="J108" s="14">
        <f>J109</f>
        <v>343.5</v>
      </c>
      <c r="K108" s="14">
        <f>K109</f>
        <v>343.5</v>
      </c>
    </row>
    <row r="109" spans="1:11" ht="15" customHeight="1">
      <c r="A109" s="19" t="s">
        <v>33</v>
      </c>
      <c r="B109" s="31" t="s">
        <v>50</v>
      </c>
      <c r="C109" s="8" t="s">
        <v>15</v>
      </c>
      <c r="D109" s="8" t="s">
        <v>8</v>
      </c>
      <c r="E109" s="7" t="s">
        <v>80</v>
      </c>
      <c r="F109" s="8" t="s">
        <v>32</v>
      </c>
      <c r="G109" s="14">
        <f t="shared" si="61"/>
        <v>343.5</v>
      </c>
      <c r="H109" s="14">
        <f t="shared" si="61"/>
        <v>0</v>
      </c>
      <c r="I109" s="14">
        <f t="shared" si="61"/>
        <v>343.5</v>
      </c>
      <c r="J109" s="14">
        <f t="shared" si="61"/>
        <v>343.5</v>
      </c>
      <c r="K109" s="14">
        <f t="shared" si="61"/>
        <v>343.5</v>
      </c>
    </row>
    <row r="110" spans="1:11" ht="30">
      <c r="A110" s="19" t="s">
        <v>34</v>
      </c>
      <c r="B110" s="28" t="s">
        <v>50</v>
      </c>
      <c r="C110" s="8" t="s">
        <v>15</v>
      </c>
      <c r="D110" s="8" t="s">
        <v>8</v>
      </c>
      <c r="E110" s="17" t="s">
        <v>80</v>
      </c>
      <c r="F110" s="8" t="s">
        <v>35</v>
      </c>
      <c r="G110" s="20">
        <f t="shared" si="61"/>
        <v>343.5</v>
      </c>
      <c r="H110" s="20">
        <f t="shared" si="61"/>
        <v>0</v>
      </c>
      <c r="I110" s="20">
        <f t="shared" si="61"/>
        <v>343.5</v>
      </c>
      <c r="J110" s="20">
        <f t="shared" si="61"/>
        <v>343.5</v>
      </c>
      <c r="K110" s="20">
        <f t="shared" si="61"/>
        <v>343.5</v>
      </c>
    </row>
    <row r="111" spans="1:11" ht="15">
      <c r="A111" s="74" t="s">
        <v>36</v>
      </c>
      <c r="B111" s="24" t="s">
        <v>50</v>
      </c>
      <c r="C111" s="24" t="s">
        <v>15</v>
      </c>
      <c r="D111" s="24" t="s">
        <v>8</v>
      </c>
      <c r="E111" s="22" t="s">
        <v>80</v>
      </c>
      <c r="F111" s="22" t="s">
        <v>21</v>
      </c>
      <c r="G111" s="53">
        <v>343.5</v>
      </c>
      <c r="H111" s="53"/>
      <c r="I111" s="53">
        <f t="shared" si="58"/>
        <v>343.5</v>
      </c>
      <c r="J111" s="53">
        <v>343.5</v>
      </c>
      <c r="K111" s="53">
        <v>343.5</v>
      </c>
    </row>
    <row r="112" spans="1:11" ht="14.25">
      <c r="A112" s="75" t="s">
        <v>23</v>
      </c>
      <c r="B112" s="76">
        <v>935</v>
      </c>
      <c r="C112" s="35" t="s">
        <v>16</v>
      </c>
      <c r="D112" s="35" t="s">
        <v>16</v>
      </c>
      <c r="E112" s="34" t="s">
        <v>57</v>
      </c>
      <c r="F112" s="34"/>
      <c r="G112" s="43">
        <f t="shared" ref="G112:K112" si="62">G113</f>
        <v>0</v>
      </c>
      <c r="H112" s="43">
        <f t="shared" si="62"/>
        <v>0</v>
      </c>
      <c r="I112" s="43">
        <f t="shared" si="62"/>
        <v>0</v>
      </c>
      <c r="J112" s="43">
        <f t="shared" si="62"/>
        <v>20</v>
      </c>
      <c r="K112" s="43">
        <f t="shared" si="62"/>
        <v>40.700000000000003</v>
      </c>
    </row>
    <row r="113" spans="1:11" ht="15">
      <c r="A113" s="66" t="s">
        <v>96</v>
      </c>
      <c r="B113" s="22">
        <v>935</v>
      </c>
      <c r="C113" s="22" t="s">
        <v>16</v>
      </c>
      <c r="D113" s="22" t="s">
        <v>16</v>
      </c>
      <c r="E113" s="22" t="s">
        <v>61</v>
      </c>
      <c r="F113" s="22"/>
      <c r="G113" s="53">
        <v>0</v>
      </c>
      <c r="H113" s="53"/>
      <c r="I113" s="53">
        <f t="shared" si="58"/>
        <v>0</v>
      </c>
      <c r="J113" s="53">
        <v>20</v>
      </c>
      <c r="K113" s="53">
        <v>40.700000000000003</v>
      </c>
    </row>
  </sheetData>
  <mergeCells count="16">
    <mergeCell ref="A10:K10"/>
    <mergeCell ref="G5:K5"/>
    <mergeCell ref="C8:G8"/>
    <mergeCell ref="A12:A13"/>
    <mergeCell ref="B12:B13"/>
    <mergeCell ref="C12:D12"/>
    <mergeCell ref="E12:E13"/>
    <mergeCell ref="F12:F13"/>
    <mergeCell ref="I12:K12"/>
    <mergeCell ref="G12:G13"/>
    <mergeCell ref="H12:H13"/>
    <mergeCell ref="G1:K1"/>
    <mergeCell ref="C2:K2"/>
    <mergeCell ref="E3:K3"/>
    <mergeCell ref="E7:K7"/>
    <mergeCell ref="C6:K6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2025-2027 год</vt:lpstr>
      <vt:lpstr>'2025-2027 год'!Заголовки_для_печати</vt:lpstr>
      <vt:lpstr>'2025-2027 год'!Область_печати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User</cp:lastModifiedBy>
  <cp:lastPrinted>2024-03-06T11:13:12Z</cp:lastPrinted>
  <dcterms:created xsi:type="dcterms:W3CDTF">2003-12-05T21:14:57Z</dcterms:created>
  <dcterms:modified xsi:type="dcterms:W3CDTF">2025-02-20T13:04:32Z</dcterms:modified>
</cp:coreProperties>
</file>