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4240" windowHeight="13740"/>
  </bookViews>
  <sheets>
    <sheet name="2025-2027 год" sheetId="2" r:id="rId1"/>
  </sheets>
  <definedNames>
    <definedName name="_xlnm._FilterDatabase" localSheetId="0" hidden="1">'2025-2027 год'!$A$10:$P$104</definedName>
    <definedName name="_xlnm.Print_Titles" localSheetId="0">'2025-2027 год'!$8:$9</definedName>
    <definedName name="_xlnm.Print_Area" localSheetId="0">'2025-2027 год'!$A$1:$I$104</definedName>
  </definedNames>
  <calcPr calcId="124519"/>
  <customWorkbookViews>
    <customWorkbookView name="Zinovkina - Личное представление" guid="{4CB2AD8A-1395-4EEB-B6E5-ACA1429CF0DB}" mergeInterval="0" personalView="1" maximized="1" xWindow="1" yWindow="1" windowWidth="1916" windowHeight="822" activeSheetId="1"/>
    <customWorkbookView name="Бухгалтер - Личное представление" guid="{5EEE88D2-BB4F-4FAE-96ED-0D424D95C500}" mergeInterval="0" personalView="1" maximized="1" windowWidth="1596" windowHeight="654" activeSheetId="1"/>
    <customWorkbookView name="й1 - Личное представление" guid="{265E4B74-F87F-4C11-8F36-BD3184BC15DF}" mergeInterval="0" personalView="1" maximized="1" xWindow="1" yWindow="1" windowWidth="1020" windowHeight="546" activeSheetId="2"/>
    <customWorkbookView name="user - Личное представление" guid="{9AE4E90B-95AD-4E92-80AE-724EF4B3642C}" mergeInterval="0" personalView="1" maximized="1" windowWidth="1266" windowHeight="732" activeSheetId="2"/>
    <customWorkbookView name="Наталья - Личное представление" guid="{2547B61A-57D8-45C6-87E4-2B595BD241A2}" mergeInterval="0" personalView="1" maximized="1" windowWidth="1276" windowHeight="858" activeSheetId="2"/>
    <customWorkbookView name="MASTER - Личное представление" guid="{A79CDC70-8466-49CB-8C49-C52C08F5C2C3}" mergeInterval="0" personalView="1" maximized="1" windowWidth="1020" windowHeight="569" activeSheetId="2"/>
    <customWorkbookView name="lisakova - Личное представление" guid="{949DCF8A-4B6C-48DC-A0AF-1508759F4E2C}" mergeInterval="0" personalView="1" maximized="1" windowWidth="1276" windowHeight="861" activeSheetId="2"/>
    <customWorkbookView name="SP2 - Личное представление" guid="{B3397BCA-1277-4868-806F-2E68EFD73FCF}" mergeInterval="0" personalView="1" maximized="1" windowWidth="1276" windowHeight="825" activeSheetId="2"/>
    <customWorkbookView name="chegesova - Личное представление" guid="{E73FB2C8-8889-4BC1-B42C-BB4285892FAC}" mergeInterval="0" personalView="1" maximized="1" windowWidth="1020" windowHeight="605" activeSheetId="2"/>
    <customWorkbookView name="Бюджетный отдел - Личное представление" guid="{599A55F8-3816-4A95-B2A0-7EE8B30830DF}" mergeInterval="0" personalView="1" maximized="1" windowWidth="1128" windowHeight="598" activeSheetId="2"/>
    <customWorkbookView name="Pechora - Личное представление" guid="{184D3176-FFF6-4E91-A7DC-D63418B7D0F5}" mergeInterval="0" personalView="1" maximized="1" windowWidth="1148" windowHeight="701" activeSheetId="2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2"/>
    <customWorkbookView name="Пользователь Windows - Личное представление" guid="{F3ABF51E-B68E-4763-8EBC-1FA0D44206FB}" mergeInterval="0" personalView="1" maximized="1" xWindow="1" yWindow="1" windowWidth="1916" windowHeight="822" activeSheetId="1" showComments="commIndAndComment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7" i="2"/>
  <c r="I17"/>
  <c r="G17"/>
  <c r="G48" l="1"/>
  <c r="G45"/>
  <c r="G44"/>
  <c r="I38" l="1"/>
  <c r="H38"/>
  <c r="H37" s="1"/>
  <c r="G38"/>
  <c r="I47" l="1"/>
  <c r="I46" s="1"/>
  <c r="H47"/>
  <c r="H46" s="1"/>
  <c r="I103"/>
  <c r="H103"/>
  <c r="G103"/>
  <c r="I101"/>
  <c r="I100" s="1"/>
  <c r="I99" s="1"/>
  <c r="H101"/>
  <c r="H100" s="1"/>
  <c r="H99" s="1"/>
  <c r="I94"/>
  <c r="I93" s="1"/>
  <c r="I92" s="1"/>
  <c r="H94"/>
  <c r="H93" s="1"/>
  <c r="H92" s="1"/>
  <c r="G94"/>
  <c r="G93" s="1"/>
  <c r="G92" s="1"/>
  <c r="I90"/>
  <c r="I89" s="1"/>
  <c r="I88" s="1"/>
  <c r="H90"/>
  <c r="H89" s="1"/>
  <c r="H88" s="1"/>
  <c r="G90"/>
  <c r="G89" s="1"/>
  <c r="G88" s="1"/>
  <c r="I86"/>
  <c r="I85" s="1"/>
  <c r="I84" s="1"/>
  <c r="H86"/>
  <c r="H85" s="1"/>
  <c r="H84" s="1"/>
  <c r="G86"/>
  <c r="G85" s="1"/>
  <c r="G84" s="1"/>
  <c r="I79"/>
  <c r="I78" s="1"/>
  <c r="I77" s="1"/>
  <c r="H79"/>
  <c r="H78" s="1"/>
  <c r="H77" s="1"/>
  <c r="G79"/>
  <c r="G78" s="1"/>
  <c r="G77" s="1"/>
  <c r="I72"/>
  <c r="I69" s="1"/>
  <c r="H72"/>
  <c r="H69" s="1"/>
  <c r="G72"/>
  <c r="G69" s="1"/>
  <c r="I66"/>
  <c r="I65" s="1"/>
  <c r="I64" s="1"/>
  <c r="I63" s="1"/>
  <c r="H66"/>
  <c r="H65" s="1"/>
  <c r="H64" s="1"/>
  <c r="H63" s="1"/>
  <c r="G66"/>
  <c r="G65" s="1"/>
  <c r="G64" s="1"/>
  <c r="G63" s="1"/>
  <c r="I60"/>
  <c r="I59" s="1"/>
  <c r="H60"/>
  <c r="H59" s="1"/>
  <c r="G60"/>
  <c r="G59" s="1"/>
  <c r="I56"/>
  <c r="I55" s="1"/>
  <c r="H56"/>
  <c r="H55" s="1"/>
  <c r="G56"/>
  <c r="G55" s="1"/>
  <c r="I51"/>
  <c r="I50" s="1"/>
  <c r="H51"/>
  <c r="H50" s="1"/>
  <c r="G51"/>
  <c r="G50" s="1"/>
  <c r="I37"/>
  <c r="G37"/>
  <c r="I34"/>
  <c r="I33" s="1"/>
  <c r="H34"/>
  <c r="H33" s="1"/>
  <c r="G34"/>
  <c r="G33" s="1"/>
  <c r="I30"/>
  <c r="I29" s="1"/>
  <c r="I28" s="1"/>
  <c r="H30"/>
  <c r="H29" s="1"/>
  <c r="H28" s="1"/>
  <c r="G30"/>
  <c r="G29" s="1"/>
  <c r="G28" s="1"/>
  <c r="I22"/>
  <c r="I21" s="1"/>
  <c r="I20" s="1"/>
  <c r="H22"/>
  <c r="H21" s="1"/>
  <c r="H20" s="1"/>
  <c r="G22"/>
  <c r="G21" s="1"/>
  <c r="G20" s="1"/>
  <c r="H16"/>
  <c r="H15" s="1"/>
  <c r="I16"/>
  <c r="I15" s="1"/>
  <c r="G16"/>
  <c r="G15" s="1"/>
  <c r="I83" l="1"/>
  <c r="I82" s="1"/>
  <c r="I81" s="1"/>
  <c r="H83"/>
  <c r="H82" s="1"/>
  <c r="H81" s="1"/>
  <c r="G83"/>
  <c r="G82" s="1"/>
  <c r="G81" s="1"/>
  <c r="G47"/>
  <c r="G46" s="1"/>
  <c r="H71"/>
  <c r="H70" s="1"/>
  <c r="G76"/>
  <c r="G75" s="1"/>
  <c r="G74" s="1"/>
  <c r="I76"/>
  <c r="I75" s="1"/>
  <c r="I74" s="1"/>
  <c r="I98"/>
  <c r="I97" s="1"/>
  <c r="I96" s="1"/>
  <c r="G71"/>
  <c r="G70" s="1"/>
  <c r="I71"/>
  <c r="I70" s="1"/>
  <c r="H76"/>
  <c r="H75" s="1"/>
  <c r="H74" s="1"/>
  <c r="H98"/>
  <c r="H97" s="1"/>
  <c r="H96" s="1"/>
  <c r="G43"/>
  <c r="G42" s="1"/>
  <c r="H43"/>
  <c r="H42" s="1"/>
  <c r="H41" s="1"/>
  <c r="G101"/>
  <c r="G100" s="1"/>
  <c r="G99" s="1"/>
  <c r="G49"/>
  <c r="I49"/>
  <c r="I14"/>
  <c r="I13" s="1"/>
  <c r="G32"/>
  <c r="I32"/>
  <c r="H49"/>
  <c r="I43"/>
  <c r="I42" s="1"/>
  <c r="I41" s="1"/>
  <c r="H32"/>
  <c r="G14"/>
  <c r="G13" s="1"/>
  <c r="H14"/>
  <c r="H13" s="1"/>
  <c r="G41" l="1"/>
  <c r="G27" s="1"/>
  <c r="G26" s="1"/>
  <c r="H27"/>
  <c r="H26" s="1"/>
  <c r="I27"/>
  <c r="I26" s="1"/>
  <c r="G98"/>
  <c r="G97" s="1"/>
  <c r="G96" s="1"/>
  <c r="I68"/>
  <c r="H68"/>
  <c r="G68"/>
  <c r="H12" l="1"/>
  <c r="I12"/>
  <c r="G12"/>
  <c r="H11" l="1"/>
  <c r="H10" s="1"/>
  <c r="I11"/>
  <c r="I10" s="1"/>
  <c r="G11"/>
  <c r="G10" s="1"/>
</calcChain>
</file>

<file path=xl/sharedStrings.xml><?xml version="1.0" encoding="utf-8"?>
<sst xmlns="http://schemas.openxmlformats.org/spreadsheetml/2006/main" count="535" uniqueCount="101">
  <si>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</si>
  <si>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</si>
  <si>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</si>
  <si>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</si>
  <si>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</si>
  <si>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</si>
  <si>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</si>
  <si>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</si>
  <si>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01</t>
  </si>
  <si>
    <t>03</t>
  </si>
  <si>
    <t>04</t>
  </si>
  <si>
    <t>05</t>
  </si>
  <si>
    <t>02</t>
  </si>
  <si>
    <t>В С Е ГО</t>
  </si>
  <si>
    <t>Благоустройство</t>
  </si>
  <si>
    <t>10</t>
  </si>
  <si>
    <t>00</t>
  </si>
  <si>
    <t>Пенсионное обеспечение</t>
  </si>
  <si>
    <t>Другие общегосударственные вопросы</t>
  </si>
  <si>
    <t>13</t>
  </si>
  <si>
    <t>244</t>
  </si>
  <si>
    <t>312</t>
  </si>
  <si>
    <t>СУММА (тыс.рублей)</t>
  </si>
  <si>
    <t>Непрограммные направления деятельности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</si>
  <si>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</si>
  <si>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</si>
  <si>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</si>
  <si>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</si>
  <si>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</si>
  <si>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</si>
  <si>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ЖИЛИЩНО-КОММУНАЛЬНОЕ ХОЗЯЙСТВО</t>
  </si>
  <si>
    <t>СОЦИАЛЬНАЯ ПОЛИТИКА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</si>
  <si>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</si>
  <si>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</si>
  <si>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</si>
  <si>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</si>
  <si>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</si>
  <si>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</si>
  <si>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</si>
  <si>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</si>
  <si>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</si>
  <si>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121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</si>
  <si>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</si>
  <si>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</si>
  <si>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122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</si>
  <si>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</si>
  <si>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</si>
  <si>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Функционирование высшего должностного лица субъекта Российской Федерации и муниципального образования</t>
  </si>
  <si>
    <t>Администрация  сельского поселения "Приуральское"</t>
  </si>
  <si>
    <t>ОБЩЕГОСУДАРСТВЕННЫЕ ВОПРОСЫ</t>
  </si>
  <si>
    <t>935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</si>
  <si>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</si>
  <si>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</si>
  <si>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Межбюджетные трансферты
</t>
  </si>
  <si>
    <t>500</t>
  </si>
  <si>
    <t xml:space="preserve">Иные межбюджетные трансферты
</t>
  </si>
  <si>
    <t>540</t>
  </si>
  <si>
    <t>99 0 00 00000</t>
  </si>
  <si>
    <t>99 0 00 02010</t>
  </si>
  <si>
    <t>99 0 00 51180</t>
  </si>
  <si>
    <t>99 0 00 73150</t>
  </si>
  <si>
    <t>99 0 00 99990</t>
  </si>
  <si>
    <t>99 0 00 03010</t>
  </si>
  <si>
    <t>851</t>
  </si>
  <si>
    <t>Уплата налога на имущество организаций и земельного налога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</si>
  <si>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</si>
  <si>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</si>
  <si>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Фонд оплаты труда государственных (муниципальных) органов</t>
  </si>
  <si>
    <t xml:space="preserve">Прочая закупка товаров, работ и услуг </t>
  </si>
  <si>
    <t>852</t>
  </si>
  <si>
    <t>99 0 00 91050</t>
  </si>
  <si>
    <t>Закупка товаров, работ и услуг для обеспечения государственных (муниципальных) нужд</t>
  </si>
  <si>
    <t>Прочая закупка товаров, работ и услуг</t>
  </si>
  <si>
    <t>99 0 00 91040</t>
  </si>
  <si>
    <t>Закупка энергетических ресурсов</t>
  </si>
  <si>
    <t>247</t>
  </si>
  <si>
    <t>Закупка товаров, работ и услуг для обеспечения  государственных (муниципальных) нужд</t>
  </si>
  <si>
    <t>Уплата прочих налогов,  сборов</t>
  </si>
  <si>
    <t>Закупка товаров, работ и услуг для  обеспечения государственных (муниципальных) нужд</t>
  </si>
  <si>
    <t>Осуществление государственных полномочий Республики Коми, предусмотренных пунктом 6 статьи 1, статьями 2,2(1)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</si>
  <si>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99 0 00 91060</t>
  </si>
  <si>
    <t>Иные межбюджетные трансферты, предоставляемые на реализацию мероприятий по решению вопросов местного значения поселений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</si>
  <si>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</si>
  <si>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</si>
  <si>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Субсидии поселениям из бюджета муниципального образования муниципального района «Печора» на оплату энергетических ресурсов уличного освещения</t>
  </si>
  <si>
    <t xml:space="preserve">Руководство и управление в сфере установленных функций органов местного самоуправления </t>
  </si>
  <si>
    <t>99 0 00 02040</t>
  </si>
  <si>
    <t>853</t>
  </si>
  <si>
    <t>Уплата иных платежей</t>
  </si>
  <si>
    <t>Приложение 3</t>
  </si>
  <si>
    <t xml:space="preserve">к решению Совета сельского поселения "Приуральское" </t>
  </si>
  <si>
    <t>Субсидии поселениям из бюджета муниципального образования муниципального района «Печора» на содержание улично-дорожной сети в границах поселений</t>
  </si>
  <si>
    <t xml:space="preserve">Осуществление первичного воинского учета органами местного самоуправления поселений, муниципальных и городских округов
</t>
  </si>
  <si>
    <t>2025 год</t>
  </si>
  <si>
    <t>2026 год</t>
  </si>
  <si>
    <t>Осуществление переданных органами местного самоуправления части отдельных полномочий по решению вопросов местного значения по составлению проекта бюджета поселения,  осуществлению контроля за его исполнением, составлению отчета об исполнении бюджета поселения</t>
  </si>
  <si>
    <t>Условно  утвержденные расходы</t>
  </si>
  <si>
    <t>Ведомственная структура расходов бюджета  муниципального образования городского поселения "Приуральское" на 2025 год  и плановый период 2026 и 2027 годов</t>
  </si>
  <si>
    <t>2027 год</t>
  </si>
  <si>
    <t>в рублях</t>
  </si>
  <si>
    <t>от  24 декабря 2024 года № 5-22/52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</si>
</sst>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"/>
  </numFmts>
  <fonts count="11">
    <font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165" fontId="4" fillId="0" borderId="1" xfId="0" applyNumberFormat="1" applyFont="1" applyBorder="1" applyAlignment="1">
      <alignment horizontal="right" vertical="center"/>
    </xf>
    <xf numFmtId="165" fontId="4" fillId="5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2" fillId="0" borderId="0" xfId="0" applyFont="1"/>
    <xf numFmtId="49" fontId="4" fillId="5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/>
    </xf>
    <xf numFmtId="0" fontId="5" fillId="3" borderId="1" xfId="0" applyNumberFormat="1" applyFont="1" applyFill="1" applyBorder="1" applyAlignment="1" applyProtection="1">
      <alignment horizontal="left" vertical="top" wrapText="1"/>
    </xf>
    <xf numFmtId="165" fontId="5" fillId="3" borderId="1" xfId="0" applyNumberFormat="1" applyFont="1" applyFill="1" applyBorder="1" applyAlignment="1">
      <alignment horizontal="right" vertical="center"/>
    </xf>
    <xf numFmtId="49" fontId="6" fillId="6" borderId="1" xfId="0" applyNumberFormat="1" applyFont="1" applyFill="1" applyBorder="1" applyAlignment="1">
      <alignment horizontal="justify" vertical="top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justify" vertical="top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5" fillId="3" borderId="1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left" vertical="top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justify" vertical="top" wrapText="1"/>
    </xf>
    <xf numFmtId="0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9" fontId="5" fillId="6" borderId="1" xfId="0" applyNumberFormat="1" applyFont="1" applyFill="1" applyBorder="1" applyAlignment="1" applyProtection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 wrapText="1"/>
    </xf>
    <xf numFmtId="165" fontId="5" fillId="3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right" vertical="top"/>
    </xf>
    <xf numFmtId="0" fontId="1" fillId="0" borderId="0" xfId="0" applyFont="1" applyAlignment="1"/>
    <xf numFmtId="0" fontId="0" fillId="0" borderId="0" xfId="0" applyAlignment="1"/>
    <xf numFmtId="0" fontId="0" fillId="0" borderId="0" xfId="0" applyAlignment="1">
      <alignment horizontal="center"/>
    </xf>
    <xf numFmtId="0" fontId="9" fillId="0" borderId="0" xfId="0" applyFont="1" applyAlignment="1"/>
    <xf numFmtId="0" fontId="5" fillId="0" borderId="0" xfId="0" applyFont="1" applyAlignment="1">
      <alignment horizontal="right" vertical="top"/>
    </xf>
    <xf numFmtId="165" fontId="4" fillId="0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49" fontId="5" fillId="6" borderId="1" xfId="0" applyNumberFormat="1" applyFont="1" applyFill="1" applyBorder="1" applyAlignment="1">
      <alignment horizontal="left" vertical="top" wrapText="1"/>
    </xf>
    <xf numFmtId="49" fontId="5" fillId="7" borderId="1" xfId="0" applyNumberFormat="1" applyFont="1" applyFill="1" applyBorder="1" applyAlignment="1">
      <alignment horizontal="center" vertical="center" wrapText="1"/>
    </xf>
    <xf numFmtId="165" fontId="5" fillId="7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right" vertical="center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7" fillId="6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justify" vertical="top" wrapText="1"/>
    </xf>
    <xf numFmtId="0" fontId="8" fillId="3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justify" vertical="top" wrapText="1"/>
    </xf>
    <xf numFmtId="4" fontId="0" fillId="0" borderId="0" xfId="0" applyNumberFormat="1" applyAlignment="1">
      <alignment horizontal="center"/>
    </xf>
    <xf numFmtId="165" fontId="10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4"/>
  <sheetViews>
    <sheetView tabSelected="1" view="pageBreakPreview" zoomScaleSheetLayoutView="100" workbookViewId="0">
      <selection activeCell="F13" sqref="F13"/>
    </sheetView>
  </sheetViews>
  <sheetFormatPr defaultRowHeight="12.75"/>
  <cols>
    <col min="1" max="1" width="49" customWidth="1"/>
    <col min="5" max="5" width="16.42578125" customWidth="1"/>
    <col min="7" max="9" width="11.42578125" customWidth="1"/>
    <col min="10" max="10" width="14.7109375" customWidth="1"/>
    <col min="11" max="11" width="14.5703125" customWidth="1"/>
    <col min="12" max="12" width="11.7109375" bestFit="1" customWidth="1"/>
    <col min="13" max="13" width="11.85546875" customWidth="1"/>
  </cols>
  <sheetData>
    <row r="1" spans="1:13" ht="15.75" customHeight="1">
      <c r="A1" s="58"/>
      <c r="B1" s="58"/>
      <c r="C1" s="59"/>
      <c r="D1" s="57"/>
      <c r="E1" s="57"/>
      <c r="F1" s="57"/>
      <c r="G1" s="80" t="s">
        <v>89</v>
      </c>
      <c r="H1" s="80"/>
      <c r="I1" s="80"/>
    </row>
    <row r="2" spans="1:13" ht="15.75" customHeight="1">
      <c r="A2" s="58"/>
      <c r="B2" s="58"/>
      <c r="C2" s="80" t="s">
        <v>90</v>
      </c>
      <c r="D2" s="80"/>
      <c r="E2" s="80"/>
      <c r="F2" s="80"/>
      <c r="G2" s="80"/>
      <c r="H2" s="80"/>
      <c r="I2" s="80"/>
    </row>
    <row r="3" spans="1:13" ht="15.75" customHeight="1">
      <c r="A3" s="58"/>
      <c r="B3" s="58"/>
      <c r="C3" s="61"/>
      <c r="D3" s="62"/>
      <c r="E3" s="80" t="s">
        <v>100</v>
      </c>
      <c r="F3" s="80"/>
      <c r="G3" s="80"/>
      <c r="H3" s="80"/>
      <c r="I3" s="80"/>
    </row>
    <row r="4" spans="1:13" ht="15">
      <c r="A4" s="58"/>
      <c r="B4" s="58"/>
      <c r="C4" s="85"/>
      <c r="D4" s="85"/>
      <c r="E4" s="85"/>
      <c r="F4" s="85"/>
      <c r="G4" s="85"/>
      <c r="H4" s="56"/>
    </row>
    <row r="5" spans="1:13">
      <c r="A5" s="58"/>
      <c r="B5" s="58"/>
      <c r="C5" s="60"/>
      <c r="D5" s="60"/>
      <c r="E5" s="60"/>
      <c r="F5" s="60"/>
      <c r="G5" s="60"/>
      <c r="H5" s="56"/>
    </row>
    <row r="6" spans="1:13" ht="40.5" customHeight="1">
      <c r="A6" s="81" t="s">
        <v>97</v>
      </c>
      <c r="B6" s="81"/>
      <c r="C6" s="81"/>
      <c r="D6" s="81"/>
      <c r="E6" s="81"/>
      <c r="F6" s="81"/>
      <c r="G6" s="81"/>
      <c r="H6" s="81"/>
      <c r="I6" s="81"/>
    </row>
    <row r="7" spans="1:13">
      <c r="A7" s="4"/>
      <c r="B7" s="4"/>
      <c r="C7" s="4"/>
      <c r="D7" s="4"/>
      <c r="E7" s="4"/>
      <c r="F7" s="4"/>
    </row>
    <row r="8" spans="1:13" ht="14.25">
      <c r="A8" s="86" t="s">
        <v>0</v>
      </c>
      <c r="B8" s="86" t="s">
        <v>1</v>
      </c>
      <c r="C8" s="87" t="s">
        <v>2</v>
      </c>
      <c r="D8" s="88"/>
      <c r="E8" s="86" t="s">
        <v>5</v>
      </c>
      <c r="F8" s="86" t="s">
        <v>6</v>
      </c>
      <c r="G8" s="82" t="s">
        <v>22</v>
      </c>
      <c r="H8" s="83"/>
      <c r="I8" s="84"/>
    </row>
    <row r="9" spans="1:13" ht="14.25">
      <c r="A9" s="86"/>
      <c r="B9" s="86"/>
      <c r="C9" s="69" t="s">
        <v>3</v>
      </c>
      <c r="D9" s="69" t="s">
        <v>4</v>
      </c>
      <c r="E9" s="86"/>
      <c r="F9" s="86"/>
      <c r="G9" s="72" t="s">
        <v>93</v>
      </c>
      <c r="H9" s="71" t="s">
        <v>94</v>
      </c>
      <c r="I9" s="71" t="s">
        <v>98</v>
      </c>
    </row>
    <row r="10" spans="1:13" ht="14.25">
      <c r="A10" s="69" t="s">
        <v>13</v>
      </c>
      <c r="B10" s="69"/>
      <c r="C10" s="69"/>
      <c r="D10" s="69"/>
      <c r="E10" s="69"/>
      <c r="F10" s="69"/>
      <c r="G10" s="1">
        <f t="shared" ref="G10:I10" si="0">G11</f>
        <v>8180.6000000000013</v>
      </c>
      <c r="H10" s="1">
        <f t="shared" si="0"/>
        <v>7303.2</v>
      </c>
      <c r="I10" s="1">
        <f t="shared" si="0"/>
        <v>7342.1</v>
      </c>
    </row>
    <row r="11" spans="1:13" ht="28.5">
      <c r="A11" s="5" t="s">
        <v>48</v>
      </c>
      <c r="B11" s="9" t="s">
        <v>50</v>
      </c>
      <c r="C11" s="9" t="s">
        <v>7</v>
      </c>
      <c r="D11" s="9" t="s">
        <v>7</v>
      </c>
      <c r="E11" s="9" t="s">
        <v>7</v>
      </c>
      <c r="F11" s="9" t="s">
        <v>7</v>
      </c>
      <c r="G11" s="2">
        <f>G12+G81+G96+G74+G103</f>
        <v>8180.6000000000013</v>
      </c>
      <c r="H11" s="2">
        <f>H12+H81+H96+H74+H103</f>
        <v>7303.2</v>
      </c>
      <c r="I11" s="2">
        <f>I12+I81+I96+I74+I103</f>
        <v>7342.1</v>
      </c>
      <c r="J11" s="60">
        <v>2025</v>
      </c>
      <c r="K11" s="60">
        <v>2026</v>
      </c>
      <c r="L11" s="60">
        <v>2027</v>
      </c>
      <c r="M11" t="s">
        <v>99</v>
      </c>
    </row>
    <row r="12" spans="1:13" ht="14.25">
      <c r="A12" s="10" t="s">
        <v>49</v>
      </c>
      <c r="B12" s="11" t="s">
        <v>50</v>
      </c>
      <c r="C12" s="11" t="s">
        <v>8</v>
      </c>
      <c r="D12" s="11" t="s">
        <v>16</v>
      </c>
      <c r="E12" s="11" t="s">
        <v>7</v>
      </c>
      <c r="F12" s="11" t="s">
        <v>7</v>
      </c>
      <c r="G12" s="3">
        <f>G13+G26+G63+G68</f>
        <v>6068.7000000000007</v>
      </c>
      <c r="H12" s="3">
        <f>H13+H26+H63+H68</f>
        <v>5973.5</v>
      </c>
      <c r="I12" s="3">
        <f>I13+I26+I63+I68</f>
        <v>5975.2000000000007</v>
      </c>
      <c r="J12" s="79">
        <v>8180645</v>
      </c>
      <c r="K12" s="79">
        <v>7303194</v>
      </c>
      <c r="L12" s="79">
        <v>7342137</v>
      </c>
    </row>
    <row r="13" spans="1:13" ht="45">
      <c r="A13" s="12" t="s">
        <v>47</v>
      </c>
      <c r="B13" s="13" t="s">
        <v>50</v>
      </c>
      <c r="C13" s="13" t="s">
        <v>8</v>
      </c>
      <c r="D13" s="13" t="s">
        <v>12</v>
      </c>
      <c r="E13" s="13"/>
      <c r="F13" s="13"/>
      <c r="G13" s="14">
        <f>G14</f>
        <v>1014.8</v>
      </c>
      <c r="H13" s="14">
        <f t="shared" ref="H13:I13" si="1">H14</f>
        <v>1003.9000000000001</v>
      </c>
      <c r="I13" s="14">
        <f t="shared" si="1"/>
        <v>1003.9000000000001</v>
      </c>
    </row>
    <row r="14" spans="1:13" ht="15">
      <c r="A14" s="15" t="s">
        <v>23</v>
      </c>
      <c r="B14" s="6" t="s">
        <v>50</v>
      </c>
      <c r="C14" s="16">
        <v>1</v>
      </c>
      <c r="D14" s="16">
        <v>2</v>
      </c>
      <c r="E14" s="17" t="s">
        <v>57</v>
      </c>
      <c r="F14" s="6" t="s">
        <v>7</v>
      </c>
      <c r="G14" s="18">
        <f>G15+G20</f>
        <v>1014.8</v>
      </c>
      <c r="H14" s="18">
        <f>H15+H20</f>
        <v>1003.9000000000001</v>
      </c>
      <c r="I14" s="18">
        <f>I15+I20</f>
        <v>1003.9000000000001</v>
      </c>
    </row>
    <row r="15" spans="1:13" ht="15">
      <c r="A15" s="19" t="s">
        <v>42</v>
      </c>
      <c r="B15" s="8" t="s">
        <v>50</v>
      </c>
      <c r="C15" s="8" t="s">
        <v>8</v>
      </c>
      <c r="D15" s="8" t="s">
        <v>12</v>
      </c>
      <c r="E15" s="17" t="s">
        <v>58</v>
      </c>
      <c r="F15" s="8" t="s">
        <v>7</v>
      </c>
      <c r="G15" s="20">
        <f>G16</f>
        <v>774.59999999999991</v>
      </c>
      <c r="H15" s="20">
        <f t="shared" ref="H15:I16" si="2">H16</f>
        <v>764.2</v>
      </c>
      <c r="I15" s="20">
        <f t="shared" si="2"/>
        <v>757.90000000000009</v>
      </c>
    </row>
    <row r="16" spans="1:13" ht="75">
      <c r="A16" s="19" t="s">
        <v>37</v>
      </c>
      <c r="B16" s="8" t="s">
        <v>50</v>
      </c>
      <c r="C16" s="8" t="s">
        <v>8</v>
      </c>
      <c r="D16" s="8" t="s">
        <v>12</v>
      </c>
      <c r="E16" s="17" t="s">
        <v>58</v>
      </c>
      <c r="F16" s="8" t="s">
        <v>38</v>
      </c>
      <c r="G16" s="20">
        <f t="shared" ref="G16" si="3">G17</f>
        <v>774.59999999999991</v>
      </c>
      <c r="H16" s="20">
        <f t="shared" si="2"/>
        <v>764.2</v>
      </c>
      <c r="I16" s="20">
        <f t="shared" si="2"/>
        <v>757.90000000000009</v>
      </c>
    </row>
    <row r="17" spans="1:16" ht="30">
      <c r="A17" s="19" t="s">
        <v>39</v>
      </c>
      <c r="B17" s="8" t="s">
        <v>50</v>
      </c>
      <c r="C17" s="8" t="s">
        <v>8</v>
      </c>
      <c r="D17" s="8" t="s">
        <v>12</v>
      </c>
      <c r="E17" s="17" t="s">
        <v>58</v>
      </c>
      <c r="F17" s="8" t="s">
        <v>40</v>
      </c>
      <c r="G17" s="20">
        <f>G18+G19</f>
        <v>774.59999999999991</v>
      </c>
      <c r="H17" s="20">
        <f t="shared" ref="H17:I17" si="4">H18+H19</f>
        <v>764.2</v>
      </c>
      <c r="I17" s="20">
        <f t="shared" si="4"/>
        <v>757.90000000000009</v>
      </c>
    </row>
    <row r="18" spans="1:16" ht="30">
      <c r="A18" s="21" t="s">
        <v>67</v>
      </c>
      <c r="B18" s="22" t="s">
        <v>50</v>
      </c>
      <c r="C18" s="23" t="s">
        <v>8</v>
      </c>
      <c r="D18" s="23" t="s">
        <v>12</v>
      </c>
      <c r="E18" s="22" t="s">
        <v>58</v>
      </c>
      <c r="F18" s="22" t="s">
        <v>41</v>
      </c>
      <c r="G18" s="53">
        <v>594.9</v>
      </c>
      <c r="H18" s="53">
        <v>586.9</v>
      </c>
      <c r="I18" s="70">
        <v>582.1</v>
      </c>
    </row>
    <row r="19" spans="1:16" ht="60">
      <c r="A19" s="21" t="s">
        <v>65</v>
      </c>
      <c r="B19" s="22" t="s">
        <v>50</v>
      </c>
      <c r="C19" s="23" t="s">
        <v>8</v>
      </c>
      <c r="D19" s="23" t="s">
        <v>12</v>
      </c>
      <c r="E19" s="22" t="s">
        <v>58</v>
      </c>
      <c r="F19" s="22" t="s">
        <v>66</v>
      </c>
      <c r="G19" s="53">
        <v>179.7</v>
      </c>
      <c r="H19" s="53">
        <v>177.3</v>
      </c>
      <c r="I19" s="70">
        <v>175.8</v>
      </c>
    </row>
    <row r="20" spans="1:16" ht="45">
      <c r="A20" s="64" t="s">
        <v>81</v>
      </c>
      <c r="B20" s="7" t="s">
        <v>50</v>
      </c>
      <c r="C20" s="8" t="s">
        <v>8</v>
      </c>
      <c r="D20" s="8" t="s">
        <v>12</v>
      </c>
      <c r="E20" s="7" t="s">
        <v>80</v>
      </c>
      <c r="F20" s="7"/>
      <c r="G20" s="54">
        <f>G21</f>
        <v>240.20000000000002</v>
      </c>
      <c r="H20" s="54">
        <f t="shared" ref="H20:I21" si="5">H21</f>
        <v>239.70000000000002</v>
      </c>
      <c r="I20" s="54">
        <f t="shared" si="5"/>
        <v>245.99999999999997</v>
      </c>
      <c r="N20" s="73"/>
      <c r="O20" s="73"/>
      <c r="P20" s="73"/>
    </row>
    <row r="21" spans="1:16" ht="75">
      <c r="A21" s="19" t="s">
        <v>37</v>
      </c>
      <c r="B21" s="7" t="s">
        <v>50</v>
      </c>
      <c r="C21" s="8" t="s">
        <v>8</v>
      </c>
      <c r="D21" s="8" t="s">
        <v>12</v>
      </c>
      <c r="E21" s="7" t="s">
        <v>80</v>
      </c>
      <c r="F21" s="7" t="s">
        <v>38</v>
      </c>
      <c r="G21" s="54">
        <f>G22</f>
        <v>240.20000000000002</v>
      </c>
      <c r="H21" s="54">
        <f t="shared" si="5"/>
        <v>239.70000000000002</v>
      </c>
      <c r="I21" s="54">
        <f t="shared" si="5"/>
        <v>245.99999999999997</v>
      </c>
      <c r="N21" s="73"/>
      <c r="O21" s="73"/>
      <c r="P21" s="73"/>
    </row>
    <row r="22" spans="1:16" ht="30">
      <c r="A22" s="19" t="s">
        <v>39</v>
      </c>
      <c r="B22" s="7" t="s">
        <v>50</v>
      </c>
      <c r="C22" s="8" t="s">
        <v>8</v>
      </c>
      <c r="D22" s="8" t="s">
        <v>12</v>
      </c>
      <c r="E22" s="7" t="s">
        <v>80</v>
      </c>
      <c r="F22" s="7" t="s">
        <v>40</v>
      </c>
      <c r="G22" s="54">
        <f>G23+G25+G24</f>
        <v>240.20000000000002</v>
      </c>
      <c r="H22" s="54">
        <f t="shared" ref="H22:I22" si="6">H23+H25+H24</f>
        <v>239.70000000000002</v>
      </c>
      <c r="I22" s="54">
        <f t="shared" si="6"/>
        <v>245.99999999999997</v>
      </c>
      <c r="N22" s="73"/>
      <c r="O22" s="73"/>
      <c r="P22" s="73"/>
    </row>
    <row r="23" spans="1:16" ht="30">
      <c r="A23" s="21" t="s">
        <v>67</v>
      </c>
      <c r="B23" s="22" t="s">
        <v>50</v>
      </c>
      <c r="C23" s="23" t="s">
        <v>8</v>
      </c>
      <c r="D23" s="23" t="s">
        <v>12</v>
      </c>
      <c r="E23" s="22" t="s">
        <v>80</v>
      </c>
      <c r="F23" s="22" t="s">
        <v>41</v>
      </c>
      <c r="G23" s="53">
        <v>160.30000000000001</v>
      </c>
      <c r="H23" s="53">
        <v>168.3</v>
      </c>
      <c r="I23" s="70">
        <v>173.1</v>
      </c>
      <c r="N23" s="73"/>
      <c r="O23" s="73"/>
      <c r="P23" s="73"/>
    </row>
    <row r="24" spans="1:16" ht="45">
      <c r="A24" s="21" t="s">
        <v>45</v>
      </c>
      <c r="B24" s="22" t="s">
        <v>50</v>
      </c>
      <c r="C24" s="23" t="s">
        <v>8</v>
      </c>
      <c r="D24" s="23" t="s">
        <v>12</v>
      </c>
      <c r="E24" s="22" t="s">
        <v>80</v>
      </c>
      <c r="F24" s="22" t="s">
        <v>44</v>
      </c>
      <c r="G24" s="53">
        <v>31.5</v>
      </c>
      <c r="H24" s="53">
        <v>20.6</v>
      </c>
      <c r="I24" s="70">
        <v>20.6</v>
      </c>
      <c r="N24" s="73"/>
      <c r="O24" s="73"/>
      <c r="P24" s="73"/>
    </row>
    <row r="25" spans="1:16" ht="60">
      <c r="A25" s="21" t="s">
        <v>65</v>
      </c>
      <c r="B25" s="22" t="s">
        <v>50</v>
      </c>
      <c r="C25" s="23" t="s">
        <v>8</v>
      </c>
      <c r="D25" s="23" t="s">
        <v>12</v>
      </c>
      <c r="E25" s="22" t="s">
        <v>80</v>
      </c>
      <c r="F25" s="22" t="s">
        <v>66</v>
      </c>
      <c r="G25" s="53">
        <v>48.4</v>
      </c>
      <c r="H25" s="53">
        <v>50.8</v>
      </c>
      <c r="I25" s="70">
        <v>52.3</v>
      </c>
    </row>
    <row r="26" spans="1:16" ht="60">
      <c r="A26" s="19" t="s">
        <v>43</v>
      </c>
      <c r="B26" s="8" t="s">
        <v>50</v>
      </c>
      <c r="C26" s="8" t="s">
        <v>8</v>
      </c>
      <c r="D26" s="8" t="s">
        <v>10</v>
      </c>
      <c r="E26" s="17" t="s">
        <v>7</v>
      </c>
      <c r="F26" s="8" t="s">
        <v>7</v>
      </c>
      <c r="G26" s="20">
        <f>G27</f>
        <v>5041.8</v>
      </c>
      <c r="H26" s="20">
        <f t="shared" ref="H26" si="7">H27</f>
        <v>4964.5999999999995</v>
      </c>
      <c r="I26" s="20">
        <f>I27</f>
        <v>4966.3</v>
      </c>
    </row>
    <row r="27" spans="1:16" ht="15">
      <c r="A27" s="19" t="s">
        <v>23</v>
      </c>
      <c r="B27" s="7" t="s">
        <v>50</v>
      </c>
      <c r="C27" s="8" t="s">
        <v>8</v>
      </c>
      <c r="D27" s="8" t="s">
        <v>10</v>
      </c>
      <c r="E27" s="17" t="s">
        <v>57</v>
      </c>
      <c r="F27" s="8" t="s">
        <v>7</v>
      </c>
      <c r="G27" s="20">
        <f>G32+G41+G49+G28</f>
        <v>5041.8</v>
      </c>
      <c r="H27" s="20">
        <f t="shared" ref="H27:I27" si="8">H32+H41+H49+H28</f>
        <v>4964.5999999999995</v>
      </c>
      <c r="I27" s="20">
        <f t="shared" si="8"/>
        <v>4966.3</v>
      </c>
    </row>
    <row r="28" spans="1:16" ht="30">
      <c r="A28" s="19" t="s">
        <v>85</v>
      </c>
      <c r="B28" s="7" t="s">
        <v>50</v>
      </c>
      <c r="C28" s="8" t="s">
        <v>8</v>
      </c>
      <c r="D28" s="8" t="s">
        <v>10</v>
      </c>
      <c r="E28" s="17" t="s">
        <v>86</v>
      </c>
      <c r="F28" s="8"/>
      <c r="G28" s="20">
        <f>G29</f>
        <v>0</v>
      </c>
      <c r="H28" s="20">
        <f t="shared" ref="H28:I30" si="9">H29</f>
        <v>10</v>
      </c>
      <c r="I28" s="20">
        <f t="shared" si="9"/>
        <v>10</v>
      </c>
    </row>
    <row r="29" spans="1:16" ht="75">
      <c r="A29" s="19" t="s">
        <v>37</v>
      </c>
      <c r="B29" s="7" t="s">
        <v>50</v>
      </c>
      <c r="C29" s="8" t="s">
        <v>8</v>
      </c>
      <c r="D29" s="8" t="s">
        <v>10</v>
      </c>
      <c r="E29" s="17" t="s">
        <v>86</v>
      </c>
      <c r="F29" s="8" t="s">
        <v>38</v>
      </c>
      <c r="G29" s="20">
        <f>G30</f>
        <v>0</v>
      </c>
      <c r="H29" s="20">
        <f t="shared" si="9"/>
        <v>10</v>
      </c>
      <c r="I29" s="20">
        <f t="shared" si="9"/>
        <v>10</v>
      </c>
    </row>
    <row r="30" spans="1:16" ht="30">
      <c r="A30" s="19" t="s">
        <v>39</v>
      </c>
      <c r="B30" s="7" t="s">
        <v>50</v>
      </c>
      <c r="C30" s="8" t="s">
        <v>8</v>
      </c>
      <c r="D30" s="8" t="s">
        <v>10</v>
      </c>
      <c r="E30" s="17" t="s">
        <v>86</v>
      </c>
      <c r="F30" s="8" t="s">
        <v>40</v>
      </c>
      <c r="G30" s="20">
        <f>G31</f>
        <v>0</v>
      </c>
      <c r="H30" s="20">
        <f t="shared" si="9"/>
        <v>10</v>
      </c>
      <c r="I30" s="20">
        <f t="shared" si="9"/>
        <v>10</v>
      </c>
    </row>
    <row r="31" spans="1:16" ht="45">
      <c r="A31" s="21" t="s">
        <v>45</v>
      </c>
      <c r="B31" s="24" t="s">
        <v>50</v>
      </c>
      <c r="C31" s="23" t="s">
        <v>8</v>
      </c>
      <c r="D31" s="23" t="s">
        <v>10</v>
      </c>
      <c r="E31" s="22" t="s">
        <v>86</v>
      </c>
      <c r="F31" s="67" t="s">
        <v>44</v>
      </c>
      <c r="G31" s="68">
        <v>0</v>
      </c>
      <c r="H31" s="68">
        <v>10</v>
      </c>
      <c r="I31" s="68">
        <v>10</v>
      </c>
    </row>
    <row r="32" spans="1:16" ht="60">
      <c r="A32" s="65" t="s">
        <v>92</v>
      </c>
      <c r="B32" s="8" t="s">
        <v>50</v>
      </c>
      <c r="C32" s="32" t="s">
        <v>8</v>
      </c>
      <c r="D32" s="32" t="s">
        <v>10</v>
      </c>
      <c r="E32" s="17" t="s">
        <v>59</v>
      </c>
      <c r="F32" s="17"/>
      <c r="G32" s="26">
        <f>G33+G37</f>
        <v>408.4</v>
      </c>
      <c r="H32" s="26">
        <f t="shared" ref="H32:I32" si="10">H33+H37</f>
        <v>448.6</v>
      </c>
      <c r="I32" s="26">
        <f t="shared" si="10"/>
        <v>466.1</v>
      </c>
    </row>
    <row r="33" spans="1:9" ht="75">
      <c r="A33" s="15" t="s">
        <v>37</v>
      </c>
      <c r="B33" s="8" t="s">
        <v>50</v>
      </c>
      <c r="C33" s="32" t="s">
        <v>8</v>
      </c>
      <c r="D33" s="32" t="s">
        <v>10</v>
      </c>
      <c r="E33" s="17" t="s">
        <v>59</v>
      </c>
      <c r="F33" s="17" t="s">
        <v>38</v>
      </c>
      <c r="G33" s="26">
        <f t="shared" ref="G33:I33" si="11">G34</f>
        <v>383.9</v>
      </c>
      <c r="H33" s="26">
        <f t="shared" si="11"/>
        <v>424.1</v>
      </c>
      <c r="I33" s="26">
        <f t="shared" si="11"/>
        <v>441.6</v>
      </c>
    </row>
    <row r="34" spans="1:9" ht="30">
      <c r="A34" s="15" t="s">
        <v>39</v>
      </c>
      <c r="B34" s="7" t="s">
        <v>50</v>
      </c>
      <c r="C34" s="32" t="s">
        <v>8</v>
      </c>
      <c r="D34" s="32" t="s">
        <v>10</v>
      </c>
      <c r="E34" s="17" t="s">
        <v>59</v>
      </c>
      <c r="F34" s="17" t="s">
        <v>40</v>
      </c>
      <c r="G34" s="26">
        <f t="shared" ref="G34:I34" si="12">G35+G36</f>
        <v>383.9</v>
      </c>
      <c r="H34" s="26">
        <f t="shared" si="12"/>
        <v>424.1</v>
      </c>
      <c r="I34" s="26">
        <f t="shared" si="12"/>
        <v>441.6</v>
      </c>
    </row>
    <row r="35" spans="1:9" ht="30">
      <c r="A35" s="21" t="s">
        <v>67</v>
      </c>
      <c r="B35" s="22" t="s">
        <v>50</v>
      </c>
      <c r="C35" s="23" t="s">
        <v>8</v>
      </c>
      <c r="D35" s="23" t="s">
        <v>10</v>
      </c>
      <c r="E35" s="22" t="s">
        <v>59</v>
      </c>
      <c r="F35" s="22" t="s">
        <v>41</v>
      </c>
      <c r="G35" s="53">
        <v>294.89999999999998</v>
      </c>
      <c r="H35" s="53">
        <v>325.7</v>
      </c>
      <c r="I35" s="70">
        <v>339.2</v>
      </c>
    </row>
    <row r="36" spans="1:9" ht="60">
      <c r="A36" s="21" t="s">
        <v>65</v>
      </c>
      <c r="B36" s="22" t="s">
        <v>50</v>
      </c>
      <c r="C36" s="23" t="s">
        <v>8</v>
      </c>
      <c r="D36" s="23" t="s">
        <v>10</v>
      </c>
      <c r="E36" s="22" t="s">
        <v>59</v>
      </c>
      <c r="F36" s="22" t="s">
        <v>66</v>
      </c>
      <c r="G36" s="53">
        <v>89</v>
      </c>
      <c r="H36" s="53">
        <v>98.4</v>
      </c>
      <c r="I36" s="70">
        <v>102.4</v>
      </c>
    </row>
    <row r="37" spans="1:9" ht="30">
      <c r="A37" s="15" t="s">
        <v>71</v>
      </c>
      <c r="B37" s="7" t="s">
        <v>50</v>
      </c>
      <c r="C37" s="8" t="s">
        <v>8</v>
      </c>
      <c r="D37" s="8" t="s">
        <v>10</v>
      </c>
      <c r="E37" s="17" t="s">
        <v>59</v>
      </c>
      <c r="F37" s="7" t="s">
        <v>24</v>
      </c>
      <c r="G37" s="54">
        <f t="shared" ref="G37:I37" si="13">G38</f>
        <v>24.5</v>
      </c>
      <c r="H37" s="54">
        <f t="shared" si="13"/>
        <v>24.5</v>
      </c>
      <c r="I37" s="54">
        <f t="shared" si="13"/>
        <v>24.5</v>
      </c>
    </row>
    <row r="38" spans="1:9" ht="45">
      <c r="A38" s="15" t="s">
        <v>46</v>
      </c>
      <c r="B38" s="7" t="s">
        <v>50</v>
      </c>
      <c r="C38" s="8" t="s">
        <v>8</v>
      </c>
      <c r="D38" s="8" t="s">
        <v>10</v>
      </c>
      <c r="E38" s="17" t="s">
        <v>59</v>
      </c>
      <c r="F38" s="7" t="s">
        <v>25</v>
      </c>
      <c r="G38" s="54">
        <f>SUM(G39:G40)</f>
        <v>24.5</v>
      </c>
      <c r="H38" s="54">
        <f>SUM(H39:H40)</f>
        <v>24.5</v>
      </c>
      <c r="I38" s="54">
        <f>SUM(I39:I40)</f>
        <v>24.5</v>
      </c>
    </row>
    <row r="39" spans="1:9" ht="15">
      <c r="A39" s="21" t="s">
        <v>68</v>
      </c>
      <c r="B39" s="22" t="s">
        <v>50</v>
      </c>
      <c r="C39" s="23" t="s">
        <v>8</v>
      </c>
      <c r="D39" s="23" t="s">
        <v>10</v>
      </c>
      <c r="E39" s="22" t="s">
        <v>59</v>
      </c>
      <c r="F39" s="22" t="s">
        <v>20</v>
      </c>
      <c r="G39" s="53"/>
      <c r="H39" s="53"/>
      <c r="I39" s="70"/>
    </row>
    <row r="40" spans="1:9" ht="15">
      <c r="A40" s="40" t="s">
        <v>74</v>
      </c>
      <c r="B40" s="22" t="s">
        <v>50</v>
      </c>
      <c r="C40" s="23" t="s">
        <v>8</v>
      </c>
      <c r="D40" s="23" t="s">
        <v>10</v>
      </c>
      <c r="E40" s="22" t="s">
        <v>59</v>
      </c>
      <c r="F40" s="22" t="s">
        <v>75</v>
      </c>
      <c r="G40" s="53">
        <v>24.5</v>
      </c>
      <c r="H40" s="53">
        <v>24.5</v>
      </c>
      <c r="I40" s="70">
        <v>24.5</v>
      </c>
    </row>
    <row r="41" spans="1:9" ht="95.25" customHeight="1">
      <c r="A41" s="77" t="s">
        <v>79</v>
      </c>
      <c r="B41" s="7" t="s">
        <v>50</v>
      </c>
      <c r="C41" s="8" t="s">
        <v>8</v>
      </c>
      <c r="D41" s="8" t="s">
        <v>10</v>
      </c>
      <c r="E41" s="17" t="s">
        <v>60</v>
      </c>
      <c r="F41" s="7"/>
      <c r="G41" s="54">
        <f t="shared" ref="G41:H41" si="14">G42+G46</f>
        <v>32.4</v>
      </c>
      <c r="H41" s="54">
        <f t="shared" si="14"/>
        <v>32.4</v>
      </c>
      <c r="I41" s="54">
        <f>I42+I46</f>
        <v>32.4</v>
      </c>
    </row>
    <row r="42" spans="1:9" ht="75">
      <c r="A42" s="15" t="s">
        <v>37</v>
      </c>
      <c r="B42" s="8" t="s">
        <v>50</v>
      </c>
      <c r="C42" s="29" t="s">
        <v>8</v>
      </c>
      <c r="D42" s="29" t="s">
        <v>10</v>
      </c>
      <c r="E42" s="17" t="s">
        <v>60</v>
      </c>
      <c r="F42" s="17" t="s">
        <v>38</v>
      </c>
      <c r="G42" s="26">
        <f t="shared" ref="G42:I42" si="15">G43</f>
        <v>26.4</v>
      </c>
      <c r="H42" s="26">
        <f t="shared" si="15"/>
        <v>26.4</v>
      </c>
      <c r="I42" s="26">
        <f t="shared" si="15"/>
        <v>26.4</v>
      </c>
    </row>
    <row r="43" spans="1:9" ht="30">
      <c r="A43" s="15" t="s">
        <v>39</v>
      </c>
      <c r="B43" s="8" t="s">
        <v>50</v>
      </c>
      <c r="C43" s="29" t="s">
        <v>8</v>
      </c>
      <c r="D43" s="29" t="s">
        <v>10</v>
      </c>
      <c r="E43" s="17" t="s">
        <v>60</v>
      </c>
      <c r="F43" s="17" t="s">
        <v>40</v>
      </c>
      <c r="G43" s="26">
        <f t="shared" ref="G43:I43" si="16">G44+G45</f>
        <v>26.4</v>
      </c>
      <c r="H43" s="26">
        <f t="shared" si="16"/>
        <v>26.4</v>
      </c>
      <c r="I43" s="26">
        <f t="shared" si="16"/>
        <v>26.4</v>
      </c>
    </row>
    <row r="44" spans="1:9" ht="30">
      <c r="A44" s="21" t="s">
        <v>67</v>
      </c>
      <c r="B44" s="22" t="s">
        <v>50</v>
      </c>
      <c r="C44" s="23" t="s">
        <v>8</v>
      </c>
      <c r="D44" s="23" t="s">
        <v>10</v>
      </c>
      <c r="E44" s="22" t="s">
        <v>60</v>
      </c>
      <c r="F44" s="22" t="s">
        <v>41</v>
      </c>
      <c r="G44" s="53">
        <f>1+19.3</f>
        <v>20.3</v>
      </c>
      <c r="H44" s="53">
        <v>20.3</v>
      </c>
      <c r="I44" s="53">
        <v>20.3</v>
      </c>
    </row>
    <row r="45" spans="1:9" ht="60">
      <c r="A45" s="21" t="s">
        <v>65</v>
      </c>
      <c r="B45" s="22" t="s">
        <v>50</v>
      </c>
      <c r="C45" s="23" t="s">
        <v>8</v>
      </c>
      <c r="D45" s="23" t="s">
        <v>10</v>
      </c>
      <c r="E45" s="22" t="s">
        <v>60</v>
      </c>
      <c r="F45" s="22" t="s">
        <v>66</v>
      </c>
      <c r="G45" s="53">
        <f>0.3+5.8</f>
        <v>6.1</v>
      </c>
      <c r="H45" s="53">
        <v>6.1</v>
      </c>
      <c r="I45" s="53">
        <v>6.1</v>
      </c>
    </row>
    <row r="46" spans="1:9" ht="30">
      <c r="A46" s="15" t="s">
        <v>71</v>
      </c>
      <c r="B46" s="7" t="s">
        <v>50</v>
      </c>
      <c r="C46" s="13" t="s">
        <v>8</v>
      </c>
      <c r="D46" s="13" t="s">
        <v>10</v>
      </c>
      <c r="E46" s="17" t="s">
        <v>60</v>
      </c>
      <c r="F46" s="17" t="s">
        <v>24</v>
      </c>
      <c r="G46" s="26">
        <f t="shared" ref="G46:I47" si="17">G47</f>
        <v>6</v>
      </c>
      <c r="H46" s="26">
        <f t="shared" si="17"/>
        <v>6</v>
      </c>
      <c r="I46" s="26">
        <f t="shared" si="17"/>
        <v>6</v>
      </c>
    </row>
    <row r="47" spans="1:9" ht="36" customHeight="1">
      <c r="A47" s="15" t="s">
        <v>46</v>
      </c>
      <c r="B47" s="6" t="s">
        <v>50</v>
      </c>
      <c r="C47" s="13" t="s">
        <v>8</v>
      </c>
      <c r="D47" s="13" t="s">
        <v>10</v>
      </c>
      <c r="E47" s="17" t="s">
        <v>60</v>
      </c>
      <c r="F47" s="17" t="s">
        <v>25</v>
      </c>
      <c r="G47" s="26">
        <f t="shared" si="17"/>
        <v>6</v>
      </c>
      <c r="H47" s="26">
        <f t="shared" si="17"/>
        <v>6</v>
      </c>
      <c r="I47" s="26">
        <f t="shared" si="17"/>
        <v>6</v>
      </c>
    </row>
    <row r="48" spans="1:9" ht="15">
      <c r="A48" s="21" t="s">
        <v>68</v>
      </c>
      <c r="B48" s="24" t="s">
        <v>50</v>
      </c>
      <c r="C48" s="24" t="s">
        <v>8</v>
      </c>
      <c r="D48" s="24" t="s">
        <v>10</v>
      </c>
      <c r="E48" s="22" t="s">
        <v>60</v>
      </c>
      <c r="F48" s="22" t="s">
        <v>20</v>
      </c>
      <c r="G48" s="53">
        <f>1+5</f>
        <v>6</v>
      </c>
      <c r="H48" s="53">
        <v>6</v>
      </c>
      <c r="I48" s="53">
        <v>6</v>
      </c>
    </row>
    <row r="49" spans="1:9" ht="45">
      <c r="A49" s="30" t="s">
        <v>81</v>
      </c>
      <c r="B49" s="31" t="s">
        <v>50</v>
      </c>
      <c r="C49" s="31" t="s">
        <v>8</v>
      </c>
      <c r="D49" s="31" t="s">
        <v>10</v>
      </c>
      <c r="E49" s="7" t="s">
        <v>80</v>
      </c>
      <c r="F49" s="7"/>
      <c r="G49" s="54">
        <f>G50++G55+G59</f>
        <v>4601</v>
      </c>
      <c r="H49" s="54">
        <f t="shared" ref="H49:I49" si="18">H50++H55+H59</f>
        <v>4473.5999999999995</v>
      </c>
      <c r="I49" s="54">
        <f t="shared" si="18"/>
        <v>4457.8</v>
      </c>
    </row>
    <row r="50" spans="1:9" ht="75">
      <c r="A50" s="15" t="s">
        <v>37</v>
      </c>
      <c r="B50" s="31" t="s">
        <v>50</v>
      </c>
      <c r="C50" s="31" t="s">
        <v>8</v>
      </c>
      <c r="D50" s="31" t="s">
        <v>10</v>
      </c>
      <c r="E50" s="7" t="s">
        <v>80</v>
      </c>
      <c r="F50" s="7" t="s">
        <v>38</v>
      </c>
      <c r="G50" s="54">
        <f>G51</f>
        <v>3829.9</v>
      </c>
      <c r="H50" s="54">
        <f t="shared" ref="H50:I50" si="19">H51</f>
        <v>3819.9</v>
      </c>
      <c r="I50" s="54">
        <f t="shared" si="19"/>
        <v>3805.4</v>
      </c>
    </row>
    <row r="51" spans="1:9" ht="30">
      <c r="A51" s="15" t="s">
        <v>39</v>
      </c>
      <c r="B51" s="31" t="s">
        <v>50</v>
      </c>
      <c r="C51" s="31" t="s">
        <v>8</v>
      </c>
      <c r="D51" s="31" t="s">
        <v>10</v>
      </c>
      <c r="E51" s="7" t="s">
        <v>80</v>
      </c>
      <c r="F51" s="7" t="s">
        <v>40</v>
      </c>
      <c r="G51" s="54">
        <f>G52+G54+G53</f>
        <v>3829.9</v>
      </c>
      <c r="H51" s="54">
        <f t="shared" ref="H51:I51" si="20">H52+H54+H53</f>
        <v>3819.9</v>
      </c>
      <c r="I51" s="54">
        <f t="shared" si="20"/>
        <v>3805.4</v>
      </c>
    </row>
    <row r="52" spans="1:9" ht="30">
      <c r="A52" s="21" t="s">
        <v>67</v>
      </c>
      <c r="B52" s="24" t="s">
        <v>50</v>
      </c>
      <c r="C52" s="24" t="s">
        <v>8</v>
      </c>
      <c r="D52" s="24" t="s">
        <v>10</v>
      </c>
      <c r="E52" s="22" t="s">
        <v>80</v>
      </c>
      <c r="F52" s="22" t="s">
        <v>41</v>
      </c>
      <c r="G52" s="53">
        <v>2905.4</v>
      </c>
      <c r="H52" s="53">
        <v>2905.4</v>
      </c>
      <c r="I52" s="53">
        <v>2905.4</v>
      </c>
    </row>
    <row r="53" spans="1:9" ht="45">
      <c r="A53" s="21" t="s">
        <v>45</v>
      </c>
      <c r="B53" s="22" t="s">
        <v>50</v>
      </c>
      <c r="C53" s="23" t="s">
        <v>8</v>
      </c>
      <c r="D53" s="23" t="s">
        <v>10</v>
      </c>
      <c r="E53" s="22" t="s">
        <v>80</v>
      </c>
      <c r="F53" s="22" t="s">
        <v>44</v>
      </c>
      <c r="G53" s="53">
        <v>47</v>
      </c>
      <c r="H53" s="53">
        <v>37</v>
      </c>
      <c r="I53" s="53">
        <v>22.5</v>
      </c>
    </row>
    <row r="54" spans="1:9" ht="60">
      <c r="A54" s="21" t="s">
        <v>65</v>
      </c>
      <c r="B54" s="24" t="s">
        <v>50</v>
      </c>
      <c r="C54" s="24" t="s">
        <v>8</v>
      </c>
      <c r="D54" s="24" t="s">
        <v>10</v>
      </c>
      <c r="E54" s="22" t="s">
        <v>80</v>
      </c>
      <c r="F54" s="22" t="s">
        <v>66</v>
      </c>
      <c r="G54" s="53">
        <v>877.5</v>
      </c>
      <c r="H54" s="53">
        <v>877.5</v>
      </c>
      <c r="I54" s="53">
        <v>877.5</v>
      </c>
    </row>
    <row r="55" spans="1:9" ht="30">
      <c r="A55" s="19" t="s">
        <v>76</v>
      </c>
      <c r="B55" s="8" t="s">
        <v>50</v>
      </c>
      <c r="C55" s="8" t="s">
        <v>8</v>
      </c>
      <c r="D55" s="8" t="s">
        <v>10</v>
      </c>
      <c r="E55" s="7" t="s">
        <v>80</v>
      </c>
      <c r="F55" s="8" t="s">
        <v>24</v>
      </c>
      <c r="G55" s="20">
        <f t="shared" ref="G55:I55" si="21">G56</f>
        <v>756.4</v>
      </c>
      <c r="H55" s="20">
        <f t="shared" si="21"/>
        <v>639</v>
      </c>
      <c r="I55" s="20">
        <f t="shared" si="21"/>
        <v>637.70000000000005</v>
      </c>
    </row>
    <row r="56" spans="1:9" ht="33.75" customHeight="1">
      <c r="A56" s="19" t="s">
        <v>46</v>
      </c>
      <c r="B56" s="8" t="s">
        <v>50</v>
      </c>
      <c r="C56" s="8" t="s">
        <v>8</v>
      </c>
      <c r="D56" s="8" t="s">
        <v>10</v>
      </c>
      <c r="E56" s="7" t="s">
        <v>80</v>
      </c>
      <c r="F56" s="8" t="s">
        <v>25</v>
      </c>
      <c r="G56" s="20">
        <f>G57+G58</f>
        <v>756.4</v>
      </c>
      <c r="H56" s="20">
        <f t="shared" ref="H56:I56" si="22">H57+H58</f>
        <v>639</v>
      </c>
      <c r="I56" s="20">
        <f t="shared" si="22"/>
        <v>637.70000000000005</v>
      </c>
    </row>
    <row r="57" spans="1:9" ht="15">
      <c r="A57" s="21" t="s">
        <v>68</v>
      </c>
      <c r="B57" s="22" t="s">
        <v>50</v>
      </c>
      <c r="C57" s="23" t="s">
        <v>8</v>
      </c>
      <c r="D57" s="23" t="s">
        <v>10</v>
      </c>
      <c r="E57" s="22" t="s">
        <v>80</v>
      </c>
      <c r="F57" s="22" t="s">
        <v>20</v>
      </c>
      <c r="G57" s="53">
        <v>551</v>
      </c>
      <c r="H57" s="53">
        <v>422.5</v>
      </c>
      <c r="I57" s="53">
        <v>422.5</v>
      </c>
    </row>
    <row r="58" spans="1:9" ht="15">
      <c r="A58" s="21" t="s">
        <v>74</v>
      </c>
      <c r="B58" s="22" t="s">
        <v>50</v>
      </c>
      <c r="C58" s="23" t="s">
        <v>8</v>
      </c>
      <c r="D58" s="23" t="s">
        <v>10</v>
      </c>
      <c r="E58" s="22" t="s">
        <v>80</v>
      </c>
      <c r="F58" s="22" t="s">
        <v>75</v>
      </c>
      <c r="G58" s="53">
        <v>205.4</v>
      </c>
      <c r="H58" s="53">
        <v>216.5</v>
      </c>
      <c r="I58" s="53">
        <v>215.2</v>
      </c>
    </row>
    <row r="59" spans="1:9" ht="15">
      <c r="A59" s="25" t="s">
        <v>26</v>
      </c>
      <c r="B59" s="6" t="s">
        <v>50</v>
      </c>
      <c r="C59" s="13" t="s">
        <v>8</v>
      </c>
      <c r="D59" s="13" t="s">
        <v>10</v>
      </c>
      <c r="E59" s="7" t="s">
        <v>80</v>
      </c>
      <c r="F59" s="17" t="s">
        <v>27</v>
      </c>
      <c r="G59" s="55">
        <f>G60</f>
        <v>14.7</v>
      </c>
      <c r="H59" s="55">
        <f t="shared" ref="H59:I59" si="23">H60</f>
        <v>14.7</v>
      </c>
      <c r="I59" s="55">
        <f t="shared" si="23"/>
        <v>14.7</v>
      </c>
    </row>
    <row r="60" spans="1:9" ht="15">
      <c r="A60" s="25" t="s">
        <v>28</v>
      </c>
      <c r="B60" s="13" t="s">
        <v>50</v>
      </c>
      <c r="C60" s="13" t="s">
        <v>8</v>
      </c>
      <c r="D60" s="13" t="s">
        <v>10</v>
      </c>
      <c r="E60" s="7" t="s">
        <v>80</v>
      </c>
      <c r="F60" s="17" t="s">
        <v>29</v>
      </c>
      <c r="G60" s="55">
        <f>G61+G62</f>
        <v>14.7</v>
      </c>
      <c r="H60" s="55">
        <f t="shared" ref="H60:I60" si="24">H61+H62</f>
        <v>14.7</v>
      </c>
      <c r="I60" s="55">
        <f t="shared" si="24"/>
        <v>14.7</v>
      </c>
    </row>
    <row r="61" spans="1:9" ht="30">
      <c r="A61" s="21" t="s">
        <v>64</v>
      </c>
      <c r="B61" s="24" t="s">
        <v>50</v>
      </c>
      <c r="C61" s="23" t="s">
        <v>8</v>
      </c>
      <c r="D61" s="23" t="s">
        <v>10</v>
      </c>
      <c r="E61" s="22" t="s">
        <v>80</v>
      </c>
      <c r="F61" s="22" t="s">
        <v>63</v>
      </c>
      <c r="G61" s="53">
        <v>9.1</v>
      </c>
      <c r="H61" s="53">
        <v>9.1</v>
      </c>
      <c r="I61" s="53">
        <v>9.1</v>
      </c>
    </row>
    <row r="62" spans="1:9" ht="15">
      <c r="A62" s="21" t="s">
        <v>77</v>
      </c>
      <c r="B62" s="24" t="s">
        <v>50</v>
      </c>
      <c r="C62" s="23" t="s">
        <v>8</v>
      </c>
      <c r="D62" s="23" t="s">
        <v>10</v>
      </c>
      <c r="E62" s="22" t="s">
        <v>80</v>
      </c>
      <c r="F62" s="22" t="s">
        <v>69</v>
      </c>
      <c r="G62" s="53">
        <v>5.6</v>
      </c>
      <c r="H62" s="53">
        <v>5.6</v>
      </c>
      <c r="I62" s="53">
        <v>5.6</v>
      </c>
    </row>
    <row r="63" spans="1:9" ht="45">
      <c r="A63" s="30" t="s">
        <v>51</v>
      </c>
      <c r="B63" s="7" t="s">
        <v>50</v>
      </c>
      <c r="C63" s="8" t="s">
        <v>8</v>
      </c>
      <c r="D63" s="8" t="s">
        <v>52</v>
      </c>
      <c r="E63" s="7"/>
      <c r="F63" s="7"/>
      <c r="G63" s="20">
        <f t="shared" ref="G63:I66" si="25">G64</f>
        <v>7.1</v>
      </c>
      <c r="H63" s="20">
        <f t="shared" si="25"/>
        <v>0</v>
      </c>
      <c r="I63" s="20">
        <f t="shared" si="25"/>
        <v>0</v>
      </c>
    </row>
    <row r="64" spans="1:9" ht="18.75" customHeight="1">
      <c r="A64" s="30" t="s">
        <v>23</v>
      </c>
      <c r="B64" s="7" t="s">
        <v>50</v>
      </c>
      <c r="C64" s="8" t="s">
        <v>8</v>
      </c>
      <c r="D64" s="8" t="s">
        <v>52</v>
      </c>
      <c r="E64" s="7" t="s">
        <v>57</v>
      </c>
      <c r="F64" s="7"/>
      <c r="G64" s="20">
        <f t="shared" si="25"/>
        <v>7.1</v>
      </c>
      <c r="H64" s="20">
        <f t="shared" si="25"/>
        <v>0</v>
      </c>
      <c r="I64" s="20">
        <f t="shared" si="25"/>
        <v>0</v>
      </c>
    </row>
    <row r="65" spans="1:9" ht="105">
      <c r="A65" s="78" t="s">
        <v>95</v>
      </c>
      <c r="B65" s="7" t="s">
        <v>50</v>
      </c>
      <c r="C65" s="8" t="s">
        <v>8</v>
      </c>
      <c r="D65" s="8" t="s">
        <v>52</v>
      </c>
      <c r="E65" s="7" t="s">
        <v>62</v>
      </c>
      <c r="F65" s="7"/>
      <c r="G65" s="20">
        <f t="shared" si="25"/>
        <v>7.1</v>
      </c>
      <c r="H65" s="20">
        <f t="shared" si="25"/>
        <v>0</v>
      </c>
      <c r="I65" s="20">
        <f t="shared" si="25"/>
        <v>0</v>
      </c>
    </row>
    <row r="66" spans="1:9" ht="30">
      <c r="A66" s="30" t="s">
        <v>53</v>
      </c>
      <c r="B66" s="7" t="s">
        <v>50</v>
      </c>
      <c r="C66" s="8" t="s">
        <v>8</v>
      </c>
      <c r="D66" s="8" t="s">
        <v>52</v>
      </c>
      <c r="E66" s="7" t="s">
        <v>62</v>
      </c>
      <c r="F66" s="7" t="s">
        <v>54</v>
      </c>
      <c r="G66" s="20">
        <f t="shared" si="25"/>
        <v>7.1</v>
      </c>
      <c r="H66" s="20">
        <f t="shared" si="25"/>
        <v>0</v>
      </c>
      <c r="I66" s="20">
        <f t="shared" si="25"/>
        <v>0</v>
      </c>
    </row>
    <row r="67" spans="1:9" ht="30">
      <c r="A67" s="38" t="s">
        <v>55</v>
      </c>
      <c r="B67" s="24" t="s">
        <v>50</v>
      </c>
      <c r="C67" s="24" t="s">
        <v>8</v>
      </c>
      <c r="D67" s="24" t="s">
        <v>52</v>
      </c>
      <c r="E67" s="22" t="s">
        <v>62</v>
      </c>
      <c r="F67" s="24" t="s">
        <v>56</v>
      </c>
      <c r="G67" s="53">
        <v>7.1</v>
      </c>
      <c r="H67" s="53">
        <v>0</v>
      </c>
      <c r="I67" s="70">
        <v>0</v>
      </c>
    </row>
    <row r="68" spans="1:9" ht="15">
      <c r="A68" s="27" t="s">
        <v>18</v>
      </c>
      <c r="B68" s="6" t="s">
        <v>50</v>
      </c>
      <c r="C68" s="29" t="s">
        <v>8</v>
      </c>
      <c r="D68" s="29" t="s">
        <v>19</v>
      </c>
      <c r="E68" s="17"/>
      <c r="F68" s="17"/>
      <c r="G68" s="26">
        <f t="shared" ref="G68:I72" si="26">G69</f>
        <v>5</v>
      </c>
      <c r="H68" s="26">
        <f t="shared" si="26"/>
        <v>5</v>
      </c>
      <c r="I68" s="26">
        <f t="shared" si="26"/>
        <v>5</v>
      </c>
    </row>
    <row r="69" spans="1:9" ht="15">
      <c r="A69" s="46" t="s">
        <v>23</v>
      </c>
      <c r="B69" s="47">
        <v>935</v>
      </c>
      <c r="C69" s="8" t="s">
        <v>8</v>
      </c>
      <c r="D69" s="8" t="s">
        <v>19</v>
      </c>
      <c r="E69" s="7" t="s">
        <v>57</v>
      </c>
      <c r="F69" s="17"/>
      <c r="G69" s="26">
        <f>G72</f>
        <v>5</v>
      </c>
      <c r="H69" s="26">
        <f t="shared" ref="H69:I69" si="27">H72</f>
        <v>5</v>
      </c>
      <c r="I69" s="26">
        <f t="shared" si="27"/>
        <v>5</v>
      </c>
    </row>
    <row r="70" spans="1:9" ht="45">
      <c r="A70" s="30" t="s">
        <v>81</v>
      </c>
      <c r="B70" s="31" t="s">
        <v>50</v>
      </c>
      <c r="C70" s="31" t="s">
        <v>8</v>
      </c>
      <c r="D70" s="31" t="s">
        <v>19</v>
      </c>
      <c r="E70" s="7" t="s">
        <v>80</v>
      </c>
      <c r="F70" s="7"/>
      <c r="G70" s="26">
        <f>G71</f>
        <v>5</v>
      </c>
      <c r="H70" s="26">
        <f t="shared" ref="H70:I70" si="28">H71</f>
        <v>5</v>
      </c>
      <c r="I70" s="26">
        <f t="shared" si="28"/>
        <v>5</v>
      </c>
    </row>
    <row r="71" spans="1:9" ht="15">
      <c r="A71" s="25" t="s">
        <v>26</v>
      </c>
      <c r="B71" s="6" t="s">
        <v>50</v>
      </c>
      <c r="C71" s="13" t="s">
        <v>8</v>
      </c>
      <c r="D71" s="13" t="s">
        <v>19</v>
      </c>
      <c r="E71" s="7" t="s">
        <v>80</v>
      </c>
      <c r="F71" s="17" t="s">
        <v>27</v>
      </c>
      <c r="G71" s="26">
        <f>G72</f>
        <v>5</v>
      </c>
      <c r="H71" s="26">
        <f t="shared" ref="H71:I71" si="29">H72</f>
        <v>5</v>
      </c>
      <c r="I71" s="26">
        <f t="shared" si="29"/>
        <v>5</v>
      </c>
    </row>
    <row r="72" spans="1:9" ht="15">
      <c r="A72" s="19" t="s">
        <v>28</v>
      </c>
      <c r="B72" s="6" t="s">
        <v>50</v>
      </c>
      <c r="C72" s="13" t="s">
        <v>8</v>
      </c>
      <c r="D72" s="13" t="s">
        <v>19</v>
      </c>
      <c r="E72" s="7" t="s">
        <v>80</v>
      </c>
      <c r="F72" s="7" t="s">
        <v>29</v>
      </c>
      <c r="G72" s="26">
        <f t="shared" si="26"/>
        <v>5</v>
      </c>
      <c r="H72" s="26">
        <f t="shared" si="26"/>
        <v>5</v>
      </c>
      <c r="I72" s="26">
        <f t="shared" si="26"/>
        <v>5</v>
      </c>
    </row>
    <row r="73" spans="1:9" ht="15">
      <c r="A73" s="38" t="s">
        <v>88</v>
      </c>
      <c r="B73" s="24" t="s">
        <v>50</v>
      </c>
      <c r="C73" s="24" t="s">
        <v>8</v>
      </c>
      <c r="D73" s="24" t="s">
        <v>19</v>
      </c>
      <c r="E73" s="22" t="s">
        <v>80</v>
      </c>
      <c r="F73" s="48" t="s">
        <v>87</v>
      </c>
      <c r="G73" s="53">
        <v>5</v>
      </c>
      <c r="H73" s="53">
        <v>5</v>
      </c>
      <c r="I73" s="53">
        <v>5</v>
      </c>
    </row>
    <row r="74" spans="1:9" ht="28.5">
      <c r="A74" s="49" t="s">
        <v>82</v>
      </c>
      <c r="B74" s="50" t="s">
        <v>50</v>
      </c>
      <c r="C74" s="44" t="s">
        <v>9</v>
      </c>
      <c r="D74" s="44" t="s">
        <v>16</v>
      </c>
      <c r="E74" s="45"/>
      <c r="F74" s="45"/>
      <c r="G74" s="63">
        <f>G75</f>
        <v>471.6</v>
      </c>
      <c r="H74" s="63">
        <f t="shared" ref="H74:I79" si="30">H75</f>
        <v>188.7</v>
      </c>
      <c r="I74" s="63">
        <f t="shared" si="30"/>
        <v>188.7</v>
      </c>
    </row>
    <row r="75" spans="1:9" ht="60">
      <c r="A75" s="51" t="s">
        <v>83</v>
      </c>
      <c r="B75" s="28" t="s">
        <v>50</v>
      </c>
      <c r="C75" s="29" t="s">
        <v>9</v>
      </c>
      <c r="D75" s="29" t="s">
        <v>15</v>
      </c>
      <c r="E75" s="17"/>
      <c r="F75" s="17"/>
      <c r="G75" s="55">
        <f>G76</f>
        <v>471.6</v>
      </c>
      <c r="H75" s="55">
        <f t="shared" si="30"/>
        <v>188.7</v>
      </c>
      <c r="I75" s="55">
        <f t="shared" si="30"/>
        <v>188.7</v>
      </c>
    </row>
    <row r="76" spans="1:9" ht="15">
      <c r="A76" s="46" t="s">
        <v>23</v>
      </c>
      <c r="B76" s="47">
        <v>935</v>
      </c>
      <c r="C76" s="8" t="s">
        <v>9</v>
      </c>
      <c r="D76" s="8" t="s">
        <v>15</v>
      </c>
      <c r="E76" s="7" t="s">
        <v>57</v>
      </c>
      <c r="F76" s="17"/>
      <c r="G76" s="55">
        <f>G77</f>
        <v>471.6</v>
      </c>
      <c r="H76" s="55">
        <f t="shared" si="30"/>
        <v>188.7</v>
      </c>
      <c r="I76" s="55">
        <f t="shared" si="30"/>
        <v>188.7</v>
      </c>
    </row>
    <row r="77" spans="1:9" ht="45">
      <c r="A77" s="30" t="s">
        <v>81</v>
      </c>
      <c r="B77" s="31" t="s">
        <v>50</v>
      </c>
      <c r="C77" s="29" t="s">
        <v>9</v>
      </c>
      <c r="D77" s="29" t="s">
        <v>15</v>
      </c>
      <c r="E77" s="7" t="s">
        <v>80</v>
      </c>
      <c r="F77" s="7"/>
      <c r="G77" s="55">
        <f t="shared" ref="G77:G79" si="31">G78</f>
        <v>471.6</v>
      </c>
      <c r="H77" s="55">
        <f t="shared" si="30"/>
        <v>188.7</v>
      </c>
      <c r="I77" s="55">
        <f t="shared" si="30"/>
        <v>188.7</v>
      </c>
    </row>
    <row r="78" spans="1:9" ht="30">
      <c r="A78" s="19" t="s">
        <v>78</v>
      </c>
      <c r="B78" s="31" t="s">
        <v>50</v>
      </c>
      <c r="C78" s="29" t="s">
        <v>9</v>
      </c>
      <c r="D78" s="29" t="s">
        <v>15</v>
      </c>
      <c r="E78" s="7" t="s">
        <v>80</v>
      </c>
      <c r="F78" s="7" t="s">
        <v>24</v>
      </c>
      <c r="G78" s="55">
        <f t="shared" si="31"/>
        <v>471.6</v>
      </c>
      <c r="H78" s="55">
        <f t="shared" si="30"/>
        <v>188.7</v>
      </c>
      <c r="I78" s="55">
        <f t="shared" si="30"/>
        <v>188.7</v>
      </c>
    </row>
    <row r="79" spans="1:9" ht="45">
      <c r="A79" s="19" t="s">
        <v>46</v>
      </c>
      <c r="B79" s="31" t="s">
        <v>50</v>
      </c>
      <c r="C79" s="29" t="s">
        <v>9</v>
      </c>
      <c r="D79" s="29" t="s">
        <v>15</v>
      </c>
      <c r="E79" s="7" t="s">
        <v>80</v>
      </c>
      <c r="F79" s="7" t="s">
        <v>25</v>
      </c>
      <c r="G79" s="55">
        <f t="shared" si="31"/>
        <v>471.6</v>
      </c>
      <c r="H79" s="55">
        <f t="shared" si="30"/>
        <v>188.7</v>
      </c>
      <c r="I79" s="55">
        <f t="shared" si="30"/>
        <v>188.7</v>
      </c>
    </row>
    <row r="80" spans="1:9" ht="15">
      <c r="A80" s="38" t="s">
        <v>68</v>
      </c>
      <c r="B80" s="24" t="s">
        <v>50</v>
      </c>
      <c r="C80" s="24" t="s">
        <v>9</v>
      </c>
      <c r="D80" s="24" t="s">
        <v>15</v>
      </c>
      <c r="E80" s="22" t="s">
        <v>80</v>
      </c>
      <c r="F80" s="22" t="s">
        <v>20</v>
      </c>
      <c r="G80" s="53">
        <v>471.6</v>
      </c>
      <c r="H80" s="53">
        <v>188.7</v>
      </c>
      <c r="I80" s="53">
        <v>188.7</v>
      </c>
    </row>
    <row r="81" spans="1:9" ht="28.5">
      <c r="A81" s="33" t="s">
        <v>30</v>
      </c>
      <c r="B81" s="34" t="s">
        <v>50</v>
      </c>
      <c r="C81" s="35" t="s">
        <v>11</v>
      </c>
      <c r="D81" s="35" t="s">
        <v>16</v>
      </c>
      <c r="E81" s="35"/>
      <c r="F81" s="35" t="s">
        <v>7</v>
      </c>
      <c r="G81" s="3">
        <f t="shared" ref="G81:I82" si="32">G82</f>
        <v>1296.8</v>
      </c>
      <c r="H81" s="3">
        <f t="shared" si="32"/>
        <v>777.5</v>
      </c>
      <c r="I81" s="3">
        <f t="shared" si="32"/>
        <v>794</v>
      </c>
    </row>
    <row r="82" spans="1:9" ht="15">
      <c r="A82" s="36" t="s">
        <v>14</v>
      </c>
      <c r="B82" s="6" t="s">
        <v>50</v>
      </c>
      <c r="C82" s="8" t="s">
        <v>11</v>
      </c>
      <c r="D82" s="8" t="s">
        <v>9</v>
      </c>
      <c r="E82" s="8"/>
      <c r="F82" s="8" t="s">
        <v>7</v>
      </c>
      <c r="G82" s="14">
        <f t="shared" si="32"/>
        <v>1296.8</v>
      </c>
      <c r="H82" s="14">
        <f t="shared" si="32"/>
        <v>777.5</v>
      </c>
      <c r="I82" s="14">
        <f t="shared" si="32"/>
        <v>794</v>
      </c>
    </row>
    <row r="83" spans="1:9" ht="15">
      <c r="A83" s="15" t="s">
        <v>23</v>
      </c>
      <c r="B83" s="6" t="s">
        <v>50</v>
      </c>
      <c r="C83" s="8" t="s">
        <v>11</v>
      </c>
      <c r="D83" s="8" t="s">
        <v>9</v>
      </c>
      <c r="E83" s="17" t="s">
        <v>57</v>
      </c>
      <c r="F83" s="8"/>
      <c r="G83" s="14">
        <f>G84+G88+G92</f>
        <v>1296.8</v>
      </c>
      <c r="H83" s="14">
        <f t="shared" ref="H83:I83" si="33">H84+H88+H92</f>
        <v>777.5</v>
      </c>
      <c r="I83" s="14">
        <f t="shared" si="33"/>
        <v>794</v>
      </c>
    </row>
    <row r="84" spans="1:9" ht="60">
      <c r="A84" s="19" t="s">
        <v>84</v>
      </c>
      <c r="B84" s="39">
        <v>935</v>
      </c>
      <c r="C84" s="39" t="s">
        <v>11</v>
      </c>
      <c r="D84" s="39" t="s">
        <v>9</v>
      </c>
      <c r="E84" s="39" t="s">
        <v>73</v>
      </c>
      <c r="F84" s="39"/>
      <c r="G84" s="55">
        <f t="shared" ref="G84:I86" si="34">G85</f>
        <v>187.4</v>
      </c>
      <c r="H84" s="55">
        <f t="shared" si="34"/>
        <v>194.9</v>
      </c>
      <c r="I84" s="55">
        <f t="shared" si="34"/>
        <v>202.8</v>
      </c>
    </row>
    <row r="85" spans="1:9" ht="30">
      <c r="A85" s="19" t="s">
        <v>71</v>
      </c>
      <c r="B85" s="39">
        <v>935</v>
      </c>
      <c r="C85" s="39" t="s">
        <v>11</v>
      </c>
      <c r="D85" s="39" t="s">
        <v>9</v>
      </c>
      <c r="E85" s="39" t="s">
        <v>73</v>
      </c>
      <c r="F85" s="39" t="s">
        <v>24</v>
      </c>
      <c r="G85" s="55">
        <f t="shared" si="34"/>
        <v>187.4</v>
      </c>
      <c r="H85" s="55">
        <f t="shared" si="34"/>
        <v>194.9</v>
      </c>
      <c r="I85" s="55">
        <f t="shared" si="34"/>
        <v>202.8</v>
      </c>
    </row>
    <row r="86" spans="1:9" ht="45">
      <c r="A86" s="19" t="s">
        <v>46</v>
      </c>
      <c r="B86" s="39">
        <v>935</v>
      </c>
      <c r="C86" s="39" t="s">
        <v>11</v>
      </c>
      <c r="D86" s="39" t="s">
        <v>9</v>
      </c>
      <c r="E86" s="39" t="s">
        <v>73</v>
      </c>
      <c r="F86" s="39" t="s">
        <v>25</v>
      </c>
      <c r="G86" s="55">
        <f>G87</f>
        <v>187.4</v>
      </c>
      <c r="H86" s="55">
        <f t="shared" si="34"/>
        <v>194.9</v>
      </c>
      <c r="I86" s="55">
        <f t="shared" si="34"/>
        <v>202.8</v>
      </c>
    </row>
    <row r="87" spans="1:9" ht="15">
      <c r="A87" s="40" t="s">
        <v>74</v>
      </c>
      <c r="B87" s="41">
        <v>935</v>
      </c>
      <c r="C87" s="52" t="s">
        <v>11</v>
      </c>
      <c r="D87" s="52" t="s">
        <v>9</v>
      </c>
      <c r="E87" s="41" t="s">
        <v>73</v>
      </c>
      <c r="F87" s="41">
        <v>247</v>
      </c>
      <c r="G87" s="53">
        <v>187.4</v>
      </c>
      <c r="H87" s="53">
        <v>194.9</v>
      </c>
      <c r="I87" s="53">
        <v>202.8</v>
      </c>
    </row>
    <row r="88" spans="1:9" ht="60">
      <c r="A88" s="19" t="s">
        <v>91</v>
      </c>
      <c r="B88" s="17" t="s">
        <v>50</v>
      </c>
      <c r="C88" s="17" t="s">
        <v>11</v>
      </c>
      <c r="D88" s="17" t="s">
        <v>9</v>
      </c>
      <c r="E88" s="17" t="s">
        <v>70</v>
      </c>
      <c r="F88" s="17"/>
      <c r="G88" s="55">
        <f t="shared" ref="G88:I90" si="35">G89</f>
        <v>208.6</v>
      </c>
      <c r="H88" s="55">
        <f t="shared" si="35"/>
        <v>217</v>
      </c>
      <c r="I88" s="55">
        <f t="shared" si="35"/>
        <v>225.6</v>
      </c>
    </row>
    <row r="89" spans="1:9" ht="30">
      <c r="A89" s="15" t="s">
        <v>71</v>
      </c>
      <c r="B89" s="17" t="s">
        <v>50</v>
      </c>
      <c r="C89" s="17" t="s">
        <v>11</v>
      </c>
      <c r="D89" s="17" t="s">
        <v>9</v>
      </c>
      <c r="E89" s="17" t="s">
        <v>70</v>
      </c>
      <c r="F89" s="17" t="s">
        <v>24</v>
      </c>
      <c r="G89" s="55">
        <f t="shared" si="35"/>
        <v>208.6</v>
      </c>
      <c r="H89" s="55">
        <f t="shared" si="35"/>
        <v>217</v>
      </c>
      <c r="I89" s="55">
        <f t="shared" si="35"/>
        <v>225.6</v>
      </c>
    </row>
    <row r="90" spans="1:9" ht="45">
      <c r="A90" s="15" t="s">
        <v>46</v>
      </c>
      <c r="B90" s="17" t="s">
        <v>50</v>
      </c>
      <c r="C90" s="17" t="s">
        <v>11</v>
      </c>
      <c r="D90" s="17" t="s">
        <v>9</v>
      </c>
      <c r="E90" s="17" t="s">
        <v>70</v>
      </c>
      <c r="F90" s="17" t="s">
        <v>25</v>
      </c>
      <c r="G90" s="55">
        <f t="shared" si="35"/>
        <v>208.6</v>
      </c>
      <c r="H90" s="55">
        <f t="shared" si="35"/>
        <v>217</v>
      </c>
      <c r="I90" s="55">
        <f t="shared" si="35"/>
        <v>225.6</v>
      </c>
    </row>
    <row r="91" spans="1:9" ht="15">
      <c r="A91" s="66" t="s">
        <v>72</v>
      </c>
      <c r="B91" s="22" t="s">
        <v>50</v>
      </c>
      <c r="C91" s="22" t="s">
        <v>11</v>
      </c>
      <c r="D91" s="22" t="s">
        <v>9</v>
      </c>
      <c r="E91" s="22" t="s">
        <v>70</v>
      </c>
      <c r="F91" s="22" t="s">
        <v>20</v>
      </c>
      <c r="G91" s="53">
        <v>208.6</v>
      </c>
      <c r="H91" s="53">
        <v>217</v>
      </c>
      <c r="I91" s="53">
        <v>225.6</v>
      </c>
    </row>
    <row r="92" spans="1:9" ht="45">
      <c r="A92" s="30" t="s">
        <v>81</v>
      </c>
      <c r="B92" s="17" t="s">
        <v>50</v>
      </c>
      <c r="C92" s="17" t="s">
        <v>11</v>
      </c>
      <c r="D92" s="17" t="s">
        <v>9</v>
      </c>
      <c r="E92" s="7" t="s">
        <v>80</v>
      </c>
      <c r="F92" s="7"/>
      <c r="G92" s="55">
        <f t="shared" ref="G92:I94" si="36">G93</f>
        <v>900.8</v>
      </c>
      <c r="H92" s="55">
        <f t="shared" si="36"/>
        <v>365.6</v>
      </c>
      <c r="I92" s="55">
        <f t="shared" si="36"/>
        <v>365.6</v>
      </c>
    </row>
    <row r="93" spans="1:9" ht="30">
      <c r="A93" s="19" t="s">
        <v>78</v>
      </c>
      <c r="B93" s="17" t="s">
        <v>50</v>
      </c>
      <c r="C93" s="17" t="s">
        <v>11</v>
      </c>
      <c r="D93" s="17" t="s">
        <v>9</v>
      </c>
      <c r="E93" s="7" t="s">
        <v>80</v>
      </c>
      <c r="F93" s="7" t="s">
        <v>24</v>
      </c>
      <c r="G93" s="55">
        <f t="shared" si="36"/>
        <v>900.8</v>
      </c>
      <c r="H93" s="55">
        <f t="shared" si="36"/>
        <v>365.6</v>
      </c>
      <c r="I93" s="55">
        <f t="shared" si="36"/>
        <v>365.6</v>
      </c>
    </row>
    <row r="94" spans="1:9" ht="45">
      <c r="A94" s="19" t="s">
        <v>46</v>
      </c>
      <c r="B94" s="17" t="s">
        <v>50</v>
      </c>
      <c r="C94" s="17" t="s">
        <v>11</v>
      </c>
      <c r="D94" s="17" t="s">
        <v>9</v>
      </c>
      <c r="E94" s="7" t="s">
        <v>80</v>
      </c>
      <c r="F94" s="7" t="s">
        <v>25</v>
      </c>
      <c r="G94" s="55">
        <f t="shared" si="36"/>
        <v>900.8</v>
      </c>
      <c r="H94" s="55">
        <f t="shared" si="36"/>
        <v>365.6</v>
      </c>
      <c r="I94" s="55">
        <f t="shared" si="36"/>
        <v>365.6</v>
      </c>
    </row>
    <row r="95" spans="1:9" ht="15">
      <c r="A95" s="38" t="s">
        <v>68</v>
      </c>
      <c r="B95" s="22" t="s">
        <v>50</v>
      </c>
      <c r="C95" s="22" t="s">
        <v>11</v>
      </c>
      <c r="D95" s="22" t="s">
        <v>9</v>
      </c>
      <c r="E95" s="22" t="s">
        <v>80</v>
      </c>
      <c r="F95" s="22" t="s">
        <v>20</v>
      </c>
      <c r="G95" s="53">
        <v>900.8</v>
      </c>
      <c r="H95" s="53">
        <v>365.6</v>
      </c>
      <c r="I95" s="53">
        <v>365.6</v>
      </c>
    </row>
    <row r="96" spans="1:9" ht="14.25">
      <c r="A96" s="33" t="s">
        <v>31</v>
      </c>
      <c r="B96" s="42" t="s">
        <v>50</v>
      </c>
      <c r="C96" s="35" t="s">
        <v>15</v>
      </c>
      <c r="D96" s="35" t="s">
        <v>16</v>
      </c>
      <c r="E96" s="35"/>
      <c r="F96" s="35" t="s">
        <v>7</v>
      </c>
      <c r="G96" s="43">
        <f t="shared" ref="G96:I101" si="37">G97</f>
        <v>343.5</v>
      </c>
      <c r="H96" s="43">
        <f t="shared" si="37"/>
        <v>343.5</v>
      </c>
      <c r="I96" s="43">
        <f t="shared" si="37"/>
        <v>343.5</v>
      </c>
    </row>
    <row r="97" spans="1:9" ht="15">
      <c r="A97" s="37" t="s">
        <v>17</v>
      </c>
      <c r="B97" s="8" t="s">
        <v>50</v>
      </c>
      <c r="C97" s="8" t="s">
        <v>15</v>
      </c>
      <c r="D97" s="8" t="s">
        <v>8</v>
      </c>
      <c r="E97" s="8"/>
      <c r="F97" s="8"/>
      <c r="G97" s="14">
        <f t="shared" si="37"/>
        <v>343.5</v>
      </c>
      <c r="H97" s="14">
        <f t="shared" si="37"/>
        <v>343.5</v>
      </c>
      <c r="I97" s="14">
        <f t="shared" si="37"/>
        <v>343.5</v>
      </c>
    </row>
    <row r="98" spans="1:9" ht="15">
      <c r="A98" s="46" t="s">
        <v>23</v>
      </c>
      <c r="B98" s="47">
        <v>935</v>
      </c>
      <c r="C98" s="8" t="s">
        <v>15</v>
      </c>
      <c r="D98" s="8" t="s">
        <v>8</v>
      </c>
      <c r="E98" s="7" t="s">
        <v>57</v>
      </c>
      <c r="F98" s="8"/>
      <c r="G98" s="14">
        <f t="shared" si="37"/>
        <v>343.5</v>
      </c>
      <c r="H98" s="14">
        <f>H99</f>
        <v>343.5</v>
      </c>
      <c r="I98" s="14">
        <f>I99</f>
        <v>343.5</v>
      </c>
    </row>
    <row r="99" spans="1:9" ht="45">
      <c r="A99" s="30" t="s">
        <v>81</v>
      </c>
      <c r="B99" s="31" t="s">
        <v>50</v>
      </c>
      <c r="C99" s="8" t="s">
        <v>15</v>
      </c>
      <c r="D99" s="8" t="s">
        <v>8</v>
      </c>
      <c r="E99" s="7" t="s">
        <v>80</v>
      </c>
      <c r="F99" s="8"/>
      <c r="G99" s="14">
        <f t="shared" si="37"/>
        <v>343.5</v>
      </c>
      <c r="H99" s="14">
        <f>H100</f>
        <v>343.5</v>
      </c>
      <c r="I99" s="14">
        <f>I100</f>
        <v>343.5</v>
      </c>
    </row>
    <row r="100" spans="1:9" ht="21.75" customHeight="1">
      <c r="A100" s="19" t="s">
        <v>33</v>
      </c>
      <c r="B100" s="31" t="s">
        <v>50</v>
      </c>
      <c r="C100" s="8" t="s">
        <v>15</v>
      </c>
      <c r="D100" s="8" t="s">
        <v>8</v>
      </c>
      <c r="E100" s="7" t="s">
        <v>80</v>
      </c>
      <c r="F100" s="8" t="s">
        <v>32</v>
      </c>
      <c r="G100" s="14">
        <f t="shared" si="37"/>
        <v>343.5</v>
      </c>
      <c r="H100" s="14">
        <f t="shared" si="37"/>
        <v>343.5</v>
      </c>
      <c r="I100" s="14">
        <f t="shared" si="37"/>
        <v>343.5</v>
      </c>
    </row>
    <row r="101" spans="1:9" ht="30">
      <c r="A101" s="19" t="s">
        <v>34</v>
      </c>
      <c r="B101" s="28" t="s">
        <v>50</v>
      </c>
      <c r="C101" s="8" t="s">
        <v>15</v>
      </c>
      <c r="D101" s="8" t="s">
        <v>8</v>
      </c>
      <c r="E101" s="17" t="s">
        <v>80</v>
      </c>
      <c r="F101" s="8" t="s">
        <v>35</v>
      </c>
      <c r="G101" s="20">
        <f t="shared" si="37"/>
        <v>343.5</v>
      </c>
      <c r="H101" s="20">
        <f t="shared" si="37"/>
        <v>343.5</v>
      </c>
      <c r="I101" s="20">
        <f t="shared" si="37"/>
        <v>343.5</v>
      </c>
    </row>
    <row r="102" spans="1:9" ht="15">
      <c r="A102" s="74" t="s">
        <v>36</v>
      </c>
      <c r="B102" s="24" t="s">
        <v>50</v>
      </c>
      <c r="C102" s="24" t="s">
        <v>15</v>
      </c>
      <c r="D102" s="24" t="s">
        <v>8</v>
      </c>
      <c r="E102" s="22" t="s">
        <v>80</v>
      </c>
      <c r="F102" s="22" t="s">
        <v>21</v>
      </c>
      <c r="G102" s="53">
        <v>343.5</v>
      </c>
      <c r="H102" s="53">
        <v>343.5</v>
      </c>
      <c r="I102" s="53">
        <v>343.5</v>
      </c>
    </row>
    <row r="103" spans="1:9" ht="14.25">
      <c r="A103" s="75" t="s">
        <v>23</v>
      </c>
      <c r="B103" s="76">
        <v>935</v>
      </c>
      <c r="C103" s="35" t="s">
        <v>16</v>
      </c>
      <c r="D103" s="35" t="s">
        <v>16</v>
      </c>
      <c r="E103" s="34" t="s">
        <v>57</v>
      </c>
      <c r="F103" s="34"/>
      <c r="G103" s="43">
        <f t="shared" ref="G103:I103" si="38">G104</f>
        <v>0</v>
      </c>
      <c r="H103" s="43">
        <f t="shared" si="38"/>
        <v>20</v>
      </c>
      <c r="I103" s="43">
        <f t="shared" si="38"/>
        <v>40.700000000000003</v>
      </c>
    </row>
    <row r="104" spans="1:9" ht="15">
      <c r="A104" s="66" t="s">
        <v>96</v>
      </c>
      <c r="B104" s="22">
        <v>935</v>
      </c>
      <c r="C104" s="22" t="s">
        <v>16</v>
      </c>
      <c r="D104" s="22" t="s">
        <v>16</v>
      </c>
      <c r="E104" s="22" t="s">
        <v>61</v>
      </c>
      <c r="F104" s="22"/>
      <c r="G104" s="53">
        <v>0</v>
      </c>
      <c r="H104" s="53">
        <v>20</v>
      </c>
      <c r="I104" s="53">
        <v>40.700000000000003</v>
      </c>
    </row>
  </sheetData>
  <mergeCells count="11">
    <mergeCell ref="E3:I3"/>
    <mergeCell ref="C2:I2"/>
    <mergeCell ref="A6:I6"/>
    <mergeCell ref="G8:I8"/>
    <mergeCell ref="G1:I1"/>
    <mergeCell ref="C4:G4"/>
    <mergeCell ref="A8:A9"/>
    <mergeCell ref="B8:B9"/>
    <mergeCell ref="C8:D8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2025-2027 год</vt:lpstr>
      <vt:lpstr>'2025-2027 год'!Заголовки_для_печати</vt:lpstr>
      <vt:lpstr>'2025-2027 год'!Область_печати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User</cp:lastModifiedBy>
  <cp:lastPrinted>2024-12-24T11:27:34Z</cp:lastPrinted>
  <dcterms:created xsi:type="dcterms:W3CDTF">2003-12-05T21:14:57Z</dcterms:created>
  <dcterms:modified xsi:type="dcterms:W3CDTF">2024-12-24T11:28:09Z</dcterms:modified>
</cp:coreProperties>
</file>